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05" activeTab="0"/>
  </bookViews>
  <sheets>
    <sheet name="A" sheetId="1" r:id="rId1"/>
  </sheets>
  <definedNames>
    <definedName name="_xlnm.Print_Area" localSheetId="0">'A'!$A:$IV</definedName>
    <definedName name="_xlnm.Print_Titles" localSheetId="0">'A'!$A:$D,'A'!$1:$2</definedName>
  </definedNames>
  <calcPr fullCalcOnLoad="1"/>
</workbook>
</file>

<file path=xl/sharedStrings.xml><?xml version="1.0" encoding="utf-8"?>
<sst xmlns="http://schemas.openxmlformats.org/spreadsheetml/2006/main" count="1805" uniqueCount="1170">
  <si>
    <t>Code</t>
  </si>
  <si>
    <t>Municipalities</t>
  </si>
  <si>
    <t>-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</si>
  <si>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</si>
  <si>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</si>
  <si>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</si>
  <si>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</si>
  <si>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</si>
  <si>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</si>
  <si>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</si>
  <si>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</si>
  <si>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</si>
  <si>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</si>
  <si>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</si>
  <si>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</si>
  <si>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</si>
  <si>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</si>
  <si>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</si>
  <si>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</si>
  <si>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</si>
  <si>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</si>
  <si>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</si>
  <si>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</si>
  <si>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</si>
  <si>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</si>
  <si>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</si>
  <si>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</si>
  <si>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</si>
  <si>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</si>
  <si>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</si>
  <si>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</si>
  <si>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</si>
  <si>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</si>
  <si>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</si>
  <si>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</si>
  <si>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</si>
  <si>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</si>
  <si>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</si>
  <si>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</si>
  <si>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</si>
  <si>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</si>
  <si>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</si>
  <si>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</si>
  <si>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</si>
  <si>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</si>
  <si>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</si>
  <si>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</si>
  <si>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</si>
  <si>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</si>
  <si>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</si>
  <si>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</si>
  <si>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</si>
  <si>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</si>
  <si>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</si>
  <si>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</si>
  <si>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</si>
  <si>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</si>
  <si>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S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</si>
  <si>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</si>
  <si>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</si>
  <si>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</si>
  <si>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</si>
  <si>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</si>
  <si>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</si>
  <si>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</si>
  <si>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</si>
  <si>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</si>
  <si>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</si>
  <si>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</si>
  <si>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</si>
  <si>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</si>
  <si>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</si>
  <si>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</si>
  <si>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</si>
  <si>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</si>
  <si>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</si>
  <si>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</si>
  <si>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</si>
  <si>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</si>
  <si>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</si>
  <si>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</si>
  <si>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</si>
  <si>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</si>
  <si>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</si>
  <si>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</si>
  <si>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</si>
  <si>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</si>
  <si>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</si>
  <si>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</si>
  <si>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</si>
  <si>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</si>
  <si>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</si>
  <si>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</si>
  <si>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</si>
  <si>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</si>
  <si>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</si>
  <si>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</si>
  <si>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</si>
  <si>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</si>
  <si>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</si>
  <si>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</si>
  <si>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</si>
  <si>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</si>
  <si>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</si>
  <si>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</si>
  <si>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</si>
  <si>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</si>
  <si>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</si>
  <si>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</si>
  <si>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</si>
  <si>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</si>
  <si>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</si>
  <si>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</si>
  <si>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</si>
  <si>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</si>
  <si>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</si>
  <si>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</si>
  <si>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</si>
  <si>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</si>
  <si>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</si>
  <si>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</si>
  <si>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</si>
  <si>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</si>
  <si>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</si>
  <si>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</si>
  <si>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</si>
  <si>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</si>
  <si>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</si>
  <si>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</si>
  <si>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</si>
  <si>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</si>
  <si>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</si>
  <si>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</si>
  <si>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</si>
  <si>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</si>
  <si>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</si>
  <si>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</si>
  <si>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</si>
  <si>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</si>
  <si>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</si>
  <si>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</si>
  <si>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</si>
  <si>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</si>
  <si>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</si>
  <si>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</si>
  <si>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</si>
  <si>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</si>
  <si>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</si>
  <si>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</si>
  <si>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</si>
  <si>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</si>
  <si>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</si>
  <si>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</si>
  <si>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</si>
  <si>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</si>
  <si>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</si>
  <si>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</si>
  <si>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</si>
  <si>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</si>
  <si>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</si>
  <si>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</si>
  <si>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</si>
  <si>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</si>
  <si>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</si>
  <si>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</si>
  <si>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</si>
  <si>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</si>
  <si>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</si>
  <si>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</si>
  <si>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</si>
  <si>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</si>
  <si>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</si>
  <si>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</si>
  <si>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</si>
  <si>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</si>
  <si>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</si>
  <si>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</si>
  <si>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</si>
  <si>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</si>
  <si>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</si>
  <si>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</si>
  <si>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</si>
  <si>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</si>
  <si>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</si>
  <si>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</si>
  <si>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</si>
  <si>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</si>
  <si>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</si>
  <si>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</si>
  <si>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</si>
  <si>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</si>
  <si>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</si>
  <si>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</si>
  <si>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</si>
  <si>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</si>
  <si>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</si>
  <si>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</si>
  <si>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</si>
  <si>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</si>
  <si>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</si>
  <si>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</si>
  <si>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</si>
  <si>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</si>
  <si>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</si>
  <si>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</si>
  <si>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</si>
  <si>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</si>
  <si>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</si>
  <si>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</si>
  <si>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</si>
  <si>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</si>
  <si>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</si>
  <si>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</si>
  <si>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</si>
  <si>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</si>
  <si>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</si>
  <si>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</si>
  <si>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</si>
  <si>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</si>
  <si>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</si>
  <si>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</si>
  <si>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</si>
  <si>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</si>
  <si>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</si>
  <si>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</si>
  <si>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</si>
  <si>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</si>
  <si>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</si>
  <si>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</si>
  <si>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</si>
  <si>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</si>
  <si>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</si>
  <si>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</si>
  <si>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</si>
  <si>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</si>
  <si>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</si>
  <si>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</si>
  <si>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</si>
  <si>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</si>
  <si>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</si>
  <si>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</si>
  <si>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</si>
  <si>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</si>
  <si>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</si>
  <si>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</si>
  <si>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</si>
  <si>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</si>
  <si>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</si>
  <si>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</si>
  <si>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</si>
  <si>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</si>
  <si>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</si>
  <si>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</si>
  <si>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</si>
  <si>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</si>
  <si>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</si>
  <si>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</si>
  <si>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</si>
  <si>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</si>
  <si>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</si>
  <si>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</si>
  <si>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</si>
  <si>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</si>
  <si>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</si>
  <si>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</si>
  <si>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</si>
  <si>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</si>
  <si>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</si>
  <si>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</si>
  <si>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</si>
  <si>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</si>
  <si>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</si>
  <si>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</si>
  <si>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</si>
  <si>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</si>
  <si>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</si>
  <si>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</si>
  <si>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</si>
  <si>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</si>
  <si>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</si>
  <si>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</si>
  <si>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</si>
  <si>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</si>
  <si>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</si>
  <si>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</si>
  <si>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</si>
  <si>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</si>
  <si>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</si>
  <si>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</si>
  <si>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</si>
  <si>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</si>
  <si>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</si>
  <si>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</si>
  <si>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</si>
  <si>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</si>
  <si>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</si>
  <si>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</si>
  <si>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</si>
  <si>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</si>
  <si>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</si>
  <si>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</si>
  <si>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</si>
  <si>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</si>
  <si>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</si>
  <si>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</si>
  <si>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</si>
  <si>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</si>
  <si>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</si>
  <si>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</si>
  <si>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</si>
  <si>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</si>
  <si>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</si>
  <si>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</si>
  <si>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</si>
  <si>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</si>
  <si>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</si>
  <si>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</si>
  <si>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</si>
  <si>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</si>
  <si>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</si>
  <si>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</si>
  <si>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</si>
  <si>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</si>
  <si>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</si>
  <si>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</si>
  <si>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</si>
  <si>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</si>
  <si>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</si>
  <si>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</si>
  <si>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</si>
  <si>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</si>
  <si>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</si>
  <si>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</si>
  <si>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</si>
  <si>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</si>
  <si>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</si>
  <si>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</si>
  <si>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</si>
  <si>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</si>
  <si>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</si>
  <si>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</si>
  <si>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</si>
  <si>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</si>
  <si>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</si>
  <si>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</si>
  <si>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</si>
  <si>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</si>
  <si>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</si>
  <si>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</si>
  <si>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</si>
  <si>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</si>
  <si>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</si>
  <si>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</si>
  <si>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</si>
  <si>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</si>
  <si>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</si>
  <si>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</si>
  <si>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</si>
  <si>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</si>
  <si>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</si>
  <si>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</si>
  <si>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</si>
  <si>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</si>
  <si>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</si>
  <si>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</si>
  <si>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</si>
  <si>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</si>
  <si>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</si>
  <si>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</si>
  <si>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</si>
  <si>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</si>
  <si>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</si>
  <si>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</si>
  <si>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</si>
  <si>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</si>
  <si>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</si>
  <si>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</si>
  <si>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</si>
  <si>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</si>
  <si>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</si>
  <si>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</si>
  <si>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</si>
  <si>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</si>
  <si>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</si>
  <si>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</si>
  <si>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</si>
  <si>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</si>
  <si>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</si>
  <si>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</si>
  <si>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</si>
  <si>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</si>
  <si>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</si>
  <si>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</si>
  <si>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</si>
  <si>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</si>
  <si>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</si>
  <si>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</si>
  <si>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</si>
  <si>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</si>
  <si>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</si>
  <si>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</si>
  <si>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</si>
  <si>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</si>
  <si>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</si>
  <si>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</si>
  <si>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</si>
  <si>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</si>
  <si>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</si>
  <si>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</si>
  <si>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</si>
  <si>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</si>
  <si>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</si>
  <si>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</si>
  <si>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</si>
  <si>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</si>
  <si>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</si>
  <si>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</si>
  <si>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</si>
  <si>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</si>
  <si>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</si>
  <si>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</si>
  <si>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</si>
  <si>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</si>
  <si>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</si>
  <si>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</si>
  <si>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</si>
  <si>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</si>
  <si>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</si>
  <si>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</si>
  <si>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</si>
  <si>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</si>
  <si>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</si>
  <si>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</si>
  <si>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</si>
  <si>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</si>
  <si>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</si>
  <si>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</si>
  <si>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</si>
  <si>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</si>
  <si>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</si>
  <si>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</si>
  <si>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</si>
  <si>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</si>
  <si>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</si>
  <si>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</si>
  <si>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</si>
  <si>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</si>
  <si>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</si>
  <si>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</si>
  <si>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</si>
  <si>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</si>
  <si>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</si>
  <si>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</si>
  <si>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</si>
  <si>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</si>
  <si>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</si>
  <si>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</si>
  <si>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</si>
  <si>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</si>
  <si>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</si>
  <si>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</si>
  <si>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</si>
  <si>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</si>
  <si>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</si>
  <si>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</si>
  <si>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</si>
  <si>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</si>
  <si>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</si>
  <si>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</si>
  <si>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</si>
  <si>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</si>
  <si>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</si>
  <si>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</si>
  <si>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</si>
  <si>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</si>
  <si>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</si>
  <si>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</si>
  <si>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</si>
  <si>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</si>
  <si>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</si>
  <si>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</si>
  <si>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</si>
  <si>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</si>
  <si>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</si>
  <si>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</si>
  <si>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</si>
  <si>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</si>
  <si>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</si>
  <si>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</si>
  <si>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</si>
  <si>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</si>
  <si>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</si>
  <si>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</si>
  <si>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</si>
  <si>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</si>
  <si>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</si>
  <si>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</si>
  <si>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</si>
  <si>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</si>
  <si>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</si>
  <si>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</si>
  <si>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</si>
  <si>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</si>
  <si>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</si>
  <si>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</si>
  <si>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</si>
  <si>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</si>
  <si>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</si>
  <si>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</si>
  <si>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</si>
  <si>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</si>
  <si>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</si>
  <si>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</si>
  <si>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</si>
  <si>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</si>
  <si>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</si>
  <si>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</si>
  <si>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</si>
  <si>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</si>
  <si>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</si>
  <si>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</si>
  <si>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</si>
  <si>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</si>
  <si>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</si>
  <si>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</si>
  <si>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</si>
  <si>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</si>
  <si>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</si>
  <si>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</si>
  <si>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</si>
  <si>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</si>
  <si>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</si>
  <si>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</si>
  <si>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</si>
  <si>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</si>
  <si>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</si>
  <si>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</si>
  <si>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</si>
  <si>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</si>
  <si>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</si>
  <si>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</si>
  <si>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</si>
  <si>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</si>
  <si>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</si>
  <si>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</si>
  <si>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</si>
  <si>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</si>
  <si>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</si>
  <si>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</si>
  <si>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</si>
  <si>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</si>
  <si>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</si>
  <si>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</si>
  <si>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</si>
  <si>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</si>
  <si>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</si>
  <si>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</si>
  <si>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</si>
  <si>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</si>
  <si>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</si>
  <si>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</si>
  <si>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</si>
  <si>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</si>
  <si>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</si>
  <si>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</si>
  <si>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</si>
  <si>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</si>
  <si>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</si>
  <si>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</si>
  <si>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</si>
  <si>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</si>
  <si>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</si>
  <si>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</si>
  <si>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</si>
  <si>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</si>
  <si>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</si>
  <si>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</si>
  <si>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</si>
  <si>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</si>
  <si>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</si>
  <si>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</si>
  <si>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</si>
  <si>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</si>
  <si>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</si>
  <si>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</si>
  <si>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</si>
  <si>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</si>
  <si>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</si>
  <si>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</si>
  <si>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</si>
  <si>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</si>
  <si>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</si>
  <si>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</si>
  <si>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</si>
  <si>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</si>
  <si>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</si>
  <si>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</si>
  <si>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</si>
  <si>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</si>
  <si>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</si>
  <si>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</si>
  <si>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</si>
  <si>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</si>
  <si>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</si>
  <si>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</si>
  <si>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</si>
  <si>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</si>
  <si>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</si>
  <si>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</si>
  <si>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</si>
  <si>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</si>
  <si>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</si>
  <si>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</si>
  <si>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</si>
  <si>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</si>
  <si>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</si>
  <si>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</si>
  <si>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</si>
  <si>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</si>
  <si>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</si>
  <si>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</si>
  <si>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</si>
  <si>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</si>
  <si>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</si>
  <si>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</si>
  <si>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1209</t>
  </si>
  <si>
    <t>Old Bridge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</si>
  <si>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</si>
  <si>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</si>
  <si>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</si>
  <si>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</si>
  <si>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</si>
  <si>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</si>
  <si>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</si>
  <si>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</si>
  <si>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</si>
  <si>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</si>
  <si>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</si>
  <si>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</si>
  <si>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</si>
  <si>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</si>
  <si>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</si>
  <si>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</si>
  <si>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</si>
  <si>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</si>
  <si>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</si>
  <si>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</si>
  <si>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</si>
  <si>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</si>
  <si>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</si>
  <si>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</si>
  <si>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</si>
  <si>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</si>
  <si>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</si>
  <si>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</si>
  <si>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</si>
  <si>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</si>
  <si>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</si>
  <si>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</si>
  <si>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</si>
  <si>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</si>
  <si>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</si>
  <si>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</si>
  <si>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</si>
  <si>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</si>
  <si>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</si>
  <si>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</si>
  <si>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</si>
  <si>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</si>
  <si>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</si>
  <si>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</si>
  <si>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</si>
  <si>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</si>
  <si>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</si>
  <si>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</si>
  <si>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</si>
  <si>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</si>
  <si>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</si>
  <si>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</si>
  <si>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</si>
  <si>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</si>
  <si>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</si>
  <si>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</si>
  <si>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</si>
  <si>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</si>
  <si>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</si>
  <si>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</si>
  <si>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</si>
  <si>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</si>
  <si>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</si>
  <si>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</si>
  <si>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</si>
  <si>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</si>
  <si>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</si>
  <si>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</si>
  <si>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</si>
  <si>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</si>
  <si>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</si>
  <si>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</si>
  <si>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</si>
  <si>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</si>
  <si>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</si>
  <si>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</si>
  <si>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</si>
  <si>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</si>
  <si>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</si>
  <si>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</si>
  <si>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</si>
  <si>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</si>
  <si>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</si>
  <si>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</si>
  <si>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</si>
  <si>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</si>
  <si>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</si>
  <si>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</si>
  <si>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</si>
  <si>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</si>
  <si>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</si>
  <si>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</si>
  <si>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</si>
  <si>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</si>
  <si>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</si>
  <si>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</si>
  <si>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</si>
  <si>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</si>
  <si>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</si>
  <si>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</si>
  <si>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</si>
  <si>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</si>
  <si>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</si>
  <si>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</si>
  <si>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</si>
  <si>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</si>
  <si>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</si>
  <si>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</si>
  <si>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</si>
  <si>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</si>
  <si>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</si>
  <si>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</si>
  <si>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</si>
  <si>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</si>
  <si>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</si>
  <si>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</si>
  <si>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</si>
  <si>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</si>
  <si>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</si>
  <si>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</si>
  <si>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</si>
  <si>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</si>
  <si>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</si>
  <si>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</si>
  <si>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</si>
  <si>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</si>
  <si>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</si>
  <si>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</si>
  <si>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</si>
  <si>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</si>
  <si>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</si>
  <si>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</si>
  <si>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</si>
  <si>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</si>
  <si>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</si>
  <si>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</si>
  <si>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</si>
  <si>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</si>
  <si>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</si>
  <si>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</si>
  <si>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</si>
  <si>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</si>
  <si>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</si>
  <si>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</si>
  <si>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</si>
  <si>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</si>
  <si>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</si>
  <si>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</si>
  <si>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</si>
  <si>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</si>
  <si>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</si>
  <si>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</si>
  <si>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</si>
  <si>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</si>
  <si>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</si>
  <si>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</si>
  <si>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</si>
  <si>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</si>
  <si>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</si>
  <si>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</si>
  <si>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</si>
  <si>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</si>
  <si>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</si>
  <si>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</si>
  <si>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</si>
  <si>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</si>
  <si>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</si>
  <si>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</si>
  <si>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</si>
  <si>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</si>
  <si>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</si>
  <si>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</si>
  <si>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</si>
  <si>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</si>
  <si>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</si>
  <si>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</si>
  <si>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</si>
  <si>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</si>
  <si>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</si>
  <si>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</si>
  <si>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</si>
  <si>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</si>
  <si>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</si>
  <si>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</si>
  <si>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</si>
  <si>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</si>
  <si>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</si>
  <si>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</si>
  <si>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</si>
  <si>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</si>
  <si>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</si>
  <si>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</si>
  <si>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</si>
  <si>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</si>
  <si>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</si>
  <si>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</si>
  <si>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</si>
  <si>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</si>
  <si>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</si>
  <si>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</si>
  <si>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</si>
  <si>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</si>
  <si>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</si>
  <si>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</si>
  <si>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</si>
  <si>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</si>
  <si>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</si>
  <si>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</si>
  <si>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</si>
  <si>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</si>
  <si>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</si>
  <si>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</si>
  <si>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</si>
  <si>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</si>
  <si>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</si>
  <si>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</si>
  <si>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</si>
  <si>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</si>
  <si>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</si>
  <si>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</si>
  <si>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</si>
  <si>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</si>
  <si>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</si>
  <si>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</si>
  <si>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</si>
  <si>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</si>
  <si>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</si>
  <si>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</si>
  <si>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</si>
  <si>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</si>
  <si>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</si>
  <si>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</si>
  <si>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</si>
  <si>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</si>
  <si>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</si>
  <si>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</si>
  <si>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</si>
  <si>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</si>
  <si>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</si>
  <si>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</si>
  <si>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</si>
  <si>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</si>
  <si>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</si>
  <si>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</si>
  <si>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</si>
  <si>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</si>
  <si>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</si>
  <si>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</si>
  <si>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</si>
  <si>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</si>
  <si>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</si>
  <si>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</si>
  <si>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</si>
  <si>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</si>
  <si>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</si>
  <si>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</si>
  <si>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</si>
  <si>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</si>
  <si>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</si>
  <si>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</si>
  <si>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</si>
  <si>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</si>
  <si>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</si>
  <si>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</si>
  <si>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</si>
  <si>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</si>
  <si>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</si>
  <si>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</si>
  <si>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</si>
  <si>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</si>
  <si>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</si>
  <si>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</si>
  <si>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</si>
  <si>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</si>
  <si>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</si>
  <si>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</si>
  <si>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</si>
  <si>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</si>
  <si>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</si>
  <si>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</si>
  <si>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</si>
  <si>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</si>
  <si>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</si>
  <si>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</si>
  <si>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</si>
  <si>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</si>
  <si>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</si>
  <si>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</si>
  <si>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</si>
  <si>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</si>
  <si>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</si>
  <si>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</si>
  <si>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</si>
  <si>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</si>
  <si>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</si>
  <si>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</si>
  <si>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</si>
  <si>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</si>
  <si>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</si>
  <si>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</si>
  <si>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</si>
  <si>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</si>
  <si>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</si>
  <si>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</si>
  <si>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</si>
  <si>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</si>
  <si>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</si>
  <si>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</si>
  <si>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</si>
  <si>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</si>
  <si>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</si>
  <si>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</si>
  <si>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</si>
  <si>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</si>
  <si>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</si>
  <si>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</si>
  <si>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</si>
  <si>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</si>
  <si>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</si>
  <si>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</si>
  <si>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</si>
  <si>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</si>
  <si>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</si>
  <si>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</si>
  <si>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</si>
  <si>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</si>
  <si>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</si>
  <si>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</si>
  <si>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</si>
  <si>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</si>
  <si>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</si>
  <si>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</si>
  <si>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</si>
  <si>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</si>
  <si>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</si>
  <si>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</si>
  <si>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</si>
  <si>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</si>
  <si>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</si>
  <si>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</si>
  <si>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</si>
  <si>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</si>
  <si>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</si>
  <si>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</si>
  <si>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</si>
  <si>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</si>
  <si>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</si>
  <si>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</si>
  <si>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</si>
  <si>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</si>
  <si>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</si>
  <si>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</si>
  <si>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</si>
  <si>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</si>
  <si>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</si>
  <si>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</si>
  <si>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</si>
  <si>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</si>
  <si>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</si>
  <si>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</si>
  <si>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</si>
  <si>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</si>
  <si>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</si>
  <si>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</si>
  <si>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</si>
  <si>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</si>
  <si>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</si>
  <si>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</si>
  <si>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</si>
  <si>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</si>
  <si>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</si>
  <si>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</si>
  <si>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</si>
  <si>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</si>
  <si>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</si>
  <si>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</si>
  <si>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</si>
  <si>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</si>
  <si>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</si>
  <si>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</si>
  <si>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</si>
  <si>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</si>
  <si>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</si>
  <si>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</si>
  <si>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</si>
  <si>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</si>
  <si>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</si>
  <si>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</si>
  <si>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</si>
  <si>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</si>
  <si>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</si>
  <si>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</si>
  <si>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</si>
  <si>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</si>
  <si>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</si>
  <si>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</si>
  <si>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</si>
  <si>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</si>
  <si>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</si>
  <si>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</si>
  <si>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</si>
  <si>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</si>
  <si>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</si>
  <si>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</si>
  <si>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</si>
  <si>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</si>
  <si>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</si>
  <si>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</si>
  <si>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</si>
  <si>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</si>
  <si>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</si>
  <si>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</si>
  <si>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</si>
  <si>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</si>
  <si>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</si>
  <si>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</si>
  <si>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</si>
  <si>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</si>
  <si>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</si>
  <si>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</si>
  <si>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</si>
  <si>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</si>
  <si>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</si>
  <si>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</si>
  <si>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</si>
  <si>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</si>
  <si>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</si>
  <si>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</si>
  <si>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</si>
  <si>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</si>
  <si>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</si>
  <si>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</si>
  <si>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</si>
  <si>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</si>
  <si>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</si>
  <si>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</si>
  <si>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</si>
  <si>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</si>
  <si>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</si>
  <si>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</si>
  <si>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</si>
  <si>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</si>
  <si>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</si>
  <si>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</si>
  <si>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</si>
  <si>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</si>
  <si>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</si>
  <si>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</si>
  <si>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</si>
  <si>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</si>
  <si>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</si>
  <si>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</si>
  <si>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</si>
  <si>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</si>
  <si>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</si>
  <si>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</si>
  <si>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</si>
  <si>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</si>
  <si>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</si>
  <si>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</si>
  <si>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</si>
  <si>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</si>
  <si>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</si>
  <si>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</si>
  <si>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</si>
  <si>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</si>
  <si>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</si>
  <si>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</si>
  <si>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</si>
  <si>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</si>
  <si>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</si>
  <si>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</si>
  <si>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</si>
  <si>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</si>
  <si>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</si>
  <si>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</si>
  <si>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</si>
  <si>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</si>
  <si>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</si>
  <si>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</si>
  <si>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</si>
  <si>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</si>
  <si>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</si>
  <si>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</si>
  <si>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</si>
  <si>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</si>
  <si>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</si>
  <si>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</si>
  <si>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</si>
  <si>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</si>
  <si>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</si>
  <si>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</si>
  <si>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</si>
  <si>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</si>
  <si>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</si>
  <si>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</si>
  <si>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</si>
  <si>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</si>
  <si>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</si>
  <si>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</si>
  <si>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</si>
  <si>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</si>
  <si>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</si>
  <si>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</si>
  <si>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</si>
  <si>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</si>
  <si>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</si>
  <si>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</si>
  <si>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---------------------</t>
  </si>
  <si>
    <t>--------------------</t>
  </si>
  <si>
    <t>Statewide Totals</t>
  </si>
  <si>
    <t>1215</t>
  </si>
  <si>
    <t>North Brunswick</t>
  </si>
  <si>
    <t>.</t>
  </si>
  <si>
    <t>Net Valuation Taxable</t>
  </si>
  <si>
    <t>State Equalization Table Average Ratio</t>
  </si>
  <si>
    <t>State Equalization Table Average Ratio (Decimal Form)</t>
  </si>
  <si>
    <t>Net County Taxes Apportioned Less Col 12AIV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</si>
  <si>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</si>
  <si>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</si>
  <si>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</si>
  <si>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</si>
  <si>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</si>
  <si>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</si>
  <si>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</si>
  <si>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</si>
  <si>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</si>
  <si>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</si>
  <si>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</si>
  <si>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Tax on Which Tax Rate is Computed</t>
  </si>
  <si>
    <t>1999 Municipal Rate</t>
  </si>
  <si>
    <t>1999 School Rate</t>
  </si>
  <si>
    <t>1999 County Rate</t>
  </si>
  <si>
    <t>1999 Total Rate</t>
  </si>
  <si>
    <t>1999 Equalized Value</t>
  </si>
  <si>
    <t>1999 County EQ Rate</t>
  </si>
  <si>
    <t>1999 School EQ Rate</t>
  </si>
  <si>
    <t>1999 Municipal EQ Rate</t>
  </si>
  <si>
    <t>1999 Total EQ Rate</t>
  </si>
  <si>
    <t>Maple Shade Township</t>
  </si>
  <si>
    <t>Average Residential</t>
  </si>
  <si>
    <t>Average Property Taxes</t>
  </si>
  <si>
    <t>County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</si>
</sst>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sz val="13"/>
      <name val="Times New Roman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 horizontal="fill"/>
      <protection/>
    </xf>
    <xf numFmtId="39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4" fontId="2" fillId="0" borderId="0" xfId="0" applyNumberFormat="1" applyFont="1" applyAlignment="1" applyProtection="1" quotePrefix="1">
      <alignment/>
      <protection/>
    </xf>
    <xf numFmtId="43" fontId="3" fillId="0" borderId="0" xfId="15" applyFont="1" applyAlignment="1" applyProtection="1">
      <alignment/>
      <protection locked="0"/>
    </xf>
    <xf numFmtId="39" fontId="2" fillId="0" borderId="0" xfId="0" applyNumberFormat="1" applyFont="1" applyAlignment="1" applyProtection="1" quotePrefix="1">
      <alignment horizontal="fill"/>
      <protection/>
    </xf>
    <xf numFmtId="165" fontId="2" fillId="0" borderId="0" xfId="0" applyNumberFormat="1" applyFont="1" applyAlignment="1" applyProtection="1" quotePrefix="1">
      <alignment horizontal="fill"/>
      <protection/>
    </xf>
    <xf numFmtId="164" fontId="2" fillId="0" borderId="0" xfId="0" applyNumberFormat="1" applyFont="1" applyAlignment="1" applyProtection="1" quotePrefix="1">
      <alignment horizontal="fill"/>
      <protection/>
    </xf>
    <xf numFmtId="37" fontId="2" fillId="0" borderId="0" xfId="0" applyNumberFormat="1" applyFont="1" applyAlignment="1" applyProtection="1" quotePrefix="1">
      <alignment horizontal="fill"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165" fontId="2" fillId="0" borderId="1" xfId="0" applyNumberFormat="1" applyFont="1" applyBorder="1" applyAlignment="1" applyProtection="1" quotePrefix="1">
      <alignment horizontal="center" vertical="center" wrapText="1"/>
      <protection/>
    </xf>
    <xf numFmtId="164" fontId="0" fillId="0" borderId="1" xfId="0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 locked="0"/>
    </xf>
    <xf numFmtId="39" fontId="3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171" fontId="2" fillId="0" borderId="1" xfId="15" applyNumberFormat="1" applyFont="1" applyBorder="1" applyAlignment="1" applyProtection="1" quotePrefix="1">
      <alignment horizontal="center" vertical="center" wrapText="1"/>
      <protection/>
    </xf>
    <xf numFmtId="171" fontId="2" fillId="0" borderId="0" xfId="15" applyNumberFormat="1" applyFont="1" applyBorder="1" applyAlignment="1" applyProtection="1">
      <alignment/>
      <protection/>
    </xf>
    <xf numFmtId="171" fontId="2" fillId="0" borderId="0" xfId="15" applyNumberFormat="1" applyFont="1" applyAlignment="1" applyProtection="1">
      <alignment/>
      <protection/>
    </xf>
    <xf numFmtId="171" fontId="2" fillId="0" borderId="0" xfId="15" applyNumberFormat="1" applyFont="1" applyAlignment="1" applyProtection="1">
      <alignment horizontal="fill"/>
      <protection/>
    </xf>
    <xf numFmtId="171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573"/>
  <sheetViews>
    <sheetView tabSelected="1" defaultGridColor="0" zoomScale="87" zoomScaleNormal="87" colorId="22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" sqref="E2"/>
    </sheetView>
  </sheetViews>
  <sheetFormatPr defaultColWidth="9.7109375" defaultRowHeight="12.75"/>
  <cols>
    <col min="1" max="1" width="6.7109375" style="0" customWidth="1"/>
    <col min="2" max="2" width="21.7109375" style="0" customWidth="1"/>
    <col min="3" max="3" width="11.140625" style="0" customWidth="1"/>
    <col min="4" max="4" width="3.7109375" style="0" customWidth="1"/>
    <col min="5" max="5" width="17.00390625" style="0" bestFit="1" customWidth="1"/>
    <col min="6" max="6" width="14.28125" style="0" bestFit="1" customWidth="1"/>
    <col min="7" max="7" width="15.28125" style="0" bestFit="1" customWidth="1"/>
    <col min="8" max="8" width="17.57421875" style="0" bestFit="1" customWidth="1"/>
    <col min="9" max="11" width="14.8515625" style="0" bestFit="1" customWidth="1"/>
    <col min="12" max="14" width="17.57421875" style="0" bestFit="1" customWidth="1"/>
    <col min="15" max="15" width="14.8515625" style="0" bestFit="1" customWidth="1"/>
    <col min="16" max="17" width="17.57421875" style="0" bestFit="1" customWidth="1"/>
    <col min="18" max="18" width="15.8515625" style="0" bestFit="1" customWidth="1"/>
    <col min="19" max="19" width="17.57421875" style="0" bestFit="1" customWidth="1"/>
    <col min="20" max="20" width="18.7109375" style="0" bestFit="1" customWidth="1"/>
    <col min="21" max="23" width="15.7109375" style="0" customWidth="1"/>
    <col min="24" max="24" width="10.7109375" style="0" customWidth="1"/>
    <col min="25" max="26" width="14.28125" style="38" bestFit="1" customWidth="1"/>
    <col min="27" max="27" width="17.57421875" style="0" bestFit="1" customWidth="1"/>
    <col min="28" max="31" width="10.7109375" style="0" customWidth="1"/>
  </cols>
  <sheetData>
    <row r="1" spans="1:31" s="24" customFormat="1" ht="63.75">
      <c r="A1" s="21" t="s">
        <v>0</v>
      </c>
      <c r="B1" s="21" t="s">
        <v>1</v>
      </c>
      <c r="C1" s="21" t="s">
        <v>1169</v>
      </c>
      <c r="D1" s="21"/>
      <c r="E1" s="22" t="s">
        <v>1141</v>
      </c>
      <c r="F1" s="22" t="s">
        <v>1142</v>
      </c>
      <c r="G1" s="22" t="s">
        <v>1143</v>
      </c>
      <c r="H1" s="22" t="s">
        <v>1144</v>
      </c>
      <c r="I1" s="21" t="s">
        <v>1145</v>
      </c>
      <c r="J1" s="21" t="s">
        <v>1146</v>
      </c>
      <c r="K1" s="22" t="s">
        <v>1147</v>
      </c>
      <c r="L1" s="21" t="s">
        <v>1148</v>
      </c>
      <c r="M1" s="22" t="s">
        <v>1149</v>
      </c>
      <c r="N1" s="22" t="s">
        <v>1150</v>
      </c>
      <c r="O1" s="22" t="s">
        <v>1151</v>
      </c>
      <c r="P1" s="21" t="s">
        <v>1152</v>
      </c>
      <c r="Q1" s="21" t="s">
        <v>1153</v>
      </c>
      <c r="R1" s="21" t="s">
        <v>1154</v>
      </c>
      <c r="S1" s="21" t="s">
        <v>1155</v>
      </c>
      <c r="T1" s="22" t="s">
        <v>1156</v>
      </c>
      <c r="U1" s="23" t="s">
        <v>1157</v>
      </c>
      <c r="V1" s="23" t="s">
        <v>1158</v>
      </c>
      <c r="W1" s="23" t="s">
        <v>1159</v>
      </c>
      <c r="X1" s="23" t="s">
        <v>1160</v>
      </c>
      <c r="Y1" s="34" t="s">
        <v>1167</v>
      </c>
      <c r="Z1" s="34" t="s">
        <v>1168</v>
      </c>
      <c r="AA1" s="22" t="s">
        <v>1161</v>
      </c>
      <c r="AB1" s="23" t="s">
        <v>1162</v>
      </c>
      <c r="AC1" s="23" t="s">
        <v>1163</v>
      </c>
      <c r="AD1" s="23" t="s">
        <v>1164</v>
      </c>
      <c r="AE1" s="23" t="s">
        <v>1165</v>
      </c>
    </row>
    <row r="2" spans="1:31" s="32" customFormat="1" ht="12.75">
      <c r="A2" s="25" t="s">
        <v>3</v>
      </c>
      <c r="B2" s="25" t="s">
        <v>4</v>
      </c>
      <c r="C2" s="26" t="s">
        <v>5</v>
      </c>
      <c r="D2" s="25"/>
      <c r="E2" s="27">
        <v>402873844</v>
      </c>
      <c r="F2" s="28">
        <v>96.63</v>
      </c>
      <c r="G2" s="29">
        <f aca="true" t="shared" si="0" ref="G2:G65">F2/100</f>
        <v>0.9662999999999999</v>
      </c>
      <c r="H2" s="28">
        <v>1019112.11</v>
      </c>
      <c r="I2" s="28">
        <v>0</v>
      </c>
      <c r="J2" s="28">
        <v>111022.13</v>
      </c>
      <c r="K2" s="28">
        <v>41579.29</v>
      </c>
      <c r="L2" s="30">
        <f aca="true" t="shared" si="1" ref="L2:L65">SUM(H2:K2)</f>
        <v>1171713.53</v>
      </c>
      <c r="M2" s="28">
        <v>6547234</v>
      </c>
      <c r="N2" s="4">
        <v>0</v>
      </c>
      <c r="O2" s="4">
        <v>0</v>
      </c>
      <c r="P2" s="30">
        <f aca="true" t="shared" si="2" ref="P2:P65">SUM(M2:O2)</f>
        <v>6547234</v>
      </c>
      <c r="Q2" s="28">
        <v>4138591.15</v>
      </c>
      <c r="R2" s="4">
        <v>0</v>
      </c>
      <c r="S2" s="30">
        <f aca="true" t="shared" si="3" ref="S2:S65">Q2+R2</f>
        <v>4138591.15</v>
      </c>
      <c r="T2" s="30">
        <f aca="true" t="shared" si="4" ref="T2:T65">L2+P2+S2</f>
        <v>11857538.68</v>
      </c>
      <c r="U2" s="7">
        <f aca="true" t="shared" si="5" ref="U2:U65">(S2/E2)*100</f>
        <v>1.027267272779317</v>
      </c>
      <c r="V2" s="31">
        <f aca="true" t="shared" si="6" ref="V2:V65">(P2/E2)*100</f>
        <v>1.6251325563840773</v>
      </c>
      <c r="W2" s="31">
        <f aca="true" t="shared" si="7" ref="W2:W65">(L2/E2)*100</f>
        <v>0.29083881901253433</v>
      </c>
      <c r="X2" s="31">
        <f aca="true" t="shared" si="8" ref="X2:X65">(T2/E2)*100</f>
        <v>2.9432386481759285</v>
      </c>
      <c r="Y2" s="35">
        <v>110612.96229802513</v>
      </c>
      <c r="Z2" s="35">
        <f aca="true" t="shared" si="9" ref="Z2:Z65">(Y2/100)*X2</f>
        <v>3255.6034562477444</v>
      </c>
      <c r="AA2" s="30">
        <f aca="true" t="shared" si="10" ref="AA2:AA65">E2/G2</f>
        <v>416924189.1752044</v>
      </c>
      <c r="AB2" s="31">
        <f aca="true" t="shared" si="11" ref="AB2:AB65">(L2/AA2)*100</f>
        <v>0.281037550811812</v>
      </c>
      <c r="AC2" s="31">
        <f aca="true" t="shared" si="12" ref="AC2:AC65">(P2/AA2)*100</f>
        <v>1.5703655892339339</v>
      </c>
      <c r="AD2" s="31">
        <f aca="true" t="shared" si="13" ref="AD2:AD65">(Q2/AA2)*100</f>
        <v>0.992648365686654</v>
      </c>
      <c r="AE2" s="31">
        <f aca="true" t="shared" si="14" ref="AE2:AE65">(T2/AA2)*100</f>
        <v>2.8440515057324</v>
      </c>
    </row>
    <row r="3" spans="1:31" ht="12.75">
      <c r="A3" s="1" t="s">
        <v>6</v>
      </c>
      <c r="B3" s="1" t="s">
        <v>7</v>
      </c>
      <c r="C3" s="2" t="s">
        <v>5</v>
      </c>
      <c r="D3" s="1"/>
      <c r="E3" s="3">
        <v>6720952849</v>
      </c>
      <c r="F3" s="4">
        <v>101.33</v>
      </c>
      <c r="G3" s="5">
        <f t="shared" si="0"/>
        <v>1.0133</v>
      </c>
      <c r="H3" s="4">
        <v>17015427.628</v>
      </c>
      <c r="I3" s="4">
        <v>0</v>
      </c>
      <c r="J3" s="4">
        <v>0</v>
      </c>
      <c r="K3" s="4">
        <v>707607.94</v>
      </c>
      <c r="L3" s="6">
        <f t="shared" si="1"/>
        <v>17723035.568</v>
      </c>
      <c r="M3" s="4">
        <v>58176078.5</v>
      </c>
      <c r="N3" s="4">
        <v>0</v>
      </c>
      <c r="O3" s="4">
        <v>0</v>
      </c>
      <c r="P3" s="6">
        <f t="shared" si="2"/>
        <v>58176078.5</v>
      </c>
      <c r="Q3" s="4">
        <v>108556994.95</v>
      </c>
      <c r="R3" s="4">
        <v>0</v>
      </c>
      <c r="S3" s="6">
        <f t="shared" si="3"/>
        <v>108556994.95</v>
      </c>
      <c r="T3" s="6">
        <f t="shared" si="4"/>
        <v>184456109.018</v>
      </c>
      <c r="U3" s="7">
        <f t="shared" si="5"/>
        <v>1.615202448059906</v>
      </c>
      <c r="V3" s="7">
        <f t="shared" si="6"/>
        <v>0.8655927188755078</v>
      </c>
      <c r="W3" s="7">
        <f t="shared" si="7"/>
        <v>0.26369825776470046</v>
      </c>
      <c r="X3" s="7">
        <f t="shared" si="8"/>
        <v>2.744493424700114</v>
      </c>
      <c r="Y3" s="36">
        <v>61437.693599552156</v>
      </c>
      <c r="Z3" s="36">
        <f t="shared" si="9"/>
        <v>1686.1534611271118</v>
      </c>
      <c r="AA3" s="6">
        <f t="shared" si="10"/>
        <v>6632737441.034244</v>
      </c>
      <c r="AB3" s="7">
        <f t="shared" si="11"/>
        <v>0.267205444592971</v>
      </c>
      <c r="AC3" s="7">
        <f t="shared" si="12"/>
        <v>0.8771051020365522</v>
      </c>
      <c r="AD3" s="7">
        <f t="shared" si="13"/>
        <v>1.636684640619103</v>
      </c>
      <c r="AE3" s="7">
        <f t="shared" si="14"/>
        <v>2.7809951872486263</v>
      </c>
    </row>
    <row r="4" spans="1:31" ht="12.75">
      <c r="A4" s="1" t="s">
        <v>8</v>
      </c>
      <c r="B4" s="1" t="s">
        <v>9</v>
      </c>
      <c r="C4" s="2" t="s">
        <v>5</v>
      </c>
      <c r="D4" s="1"/>
      <c r="E4" s="3">
        <v>1112145032</v>
      </c>
      <c r="F4" s="4">
        <v>96.8</v>
      </c>
      <c r="G4" s="5">
        <f t="shared" si="0"/>
        <v>0.968</v>
      </c>
      <c r="H4" s="4">
        <v>2705604.0259999996</v>
      </c>
      <c r="I4" s="4">
        <v>432325.68</v>
      </c>
      <c r="J4" s="4">
        <v>294290.89</v>
      </c>
      <c r="K4" s="4">
        <v>110215.91</v>
      </c>
      <c r="L4" s="6">
        <f t="shared" si="1"/>
        <v>3542436.506</v>
      </c>
      <c r="M4" s="4">
        <v>10068184</v>
      </c>
      <c r="N4" s="4">
        <v>0</v>
      </c>
      <c r="O4" s="4">
        <v>1960778.3</v>
      </c>
      <c r="P4" s="6">
        <f t="shared" si="2"/>
        <v>12028962.3</v>
      </c>
      <c r="Q4" s="4">
        <v>10868158.79</v>
      </c>
      <c r="R4" s="4">
        <v>0</v>
      </c>
      <c r="S4" s="6">
        <f t="shared" si="3"/>
        <v>10868158.79</v>
      </c>
      <c r="T4" s="6">
        <f t="shared" si="4"/>
        <v>26439557.596</v>
      </c>
      <c r="U4" s="7">
        <f t="shared" si="5"/>
        <v>0.9772249551351679</v>
      </c>
      <c r="V4" s="7">
        <f t="shared" si="6"/>
        <v>1.081600146913213</v>
      </c>
      <c r="W4" s="7">
        <f t="shared" si="7"/>
        <v>0.3185228908166359</v>
      </c>
      <c r="X4" s="7">
        <f t="shared" si="8"/>
        <v>2.377347992865017</v>
      </c>
      <c r="Y4" s="36">
        <v>127929.83791748526</v>
      </c>
      <c r="Z4" s="36">
        <f t="shared" si="9"/>
        <v>3041.337434006806</v>
      </c>
      <c r="AA4" s="6">
        <f t="shared" si="10"/>
        <v>1148910157.0247934</v>
      </c>
      <c r="AB4" s="7">
        <f t="shared" si="11"/>
        <v>0.30833015831050353</v>
      </c>
      <c r="AC4" s="7">
        <f t="shared" si="12"/>
        <v>1.0469889422119902</v>
      </c>
      <c r="AD4" s="7">
        <f t="shared" si="13"/>
        <v>0.9459537565708425</v>
      </c>
      <c r="AE4" s="7">
        <f t="shared" si="14"/>
        <v>2.3012728570933363</v>
      </c>
    </row>
    <row r="5" spans="1:31" ht="12.75">
      <c r="A5" s="1" t="s">
        <v>10</v>
      </c>
      <c r="B5" s="1" t="s">
        <v>11</v>
      </c>
      <c r="C5" s="2" t="s">
        <v>5</v>
      </c>
      <c r="D5" s="1"/>
      <c r="E5" s="3">
        <v>142843604</v>
      </c>
      <c r="F5" s="4">
        <v>93.65</v>
      </c>
      <c r="G5" s="5">
        <f t="shared" si="0"/>
        <v>0.9365000000000001</v>
      </c>
      <c r="H5" s="4">
        <v>383379.443</v>
      </c>
      <c r="I5" s="4">
        <v>61123.15</v>
      </c>
      <c r="J5" s="4">
        <v>41607.49</v>
      </c>
      <c r="K5" s="4">
        <v>15582.57</v>
      </c>
      <c r="L5" s="6">
        <f t="shared" si="1"/>
        <v>501692.65300000005</v>
      </c>
      <c r="M5" s="4">
        <v>0</v>
      </c>
      <c r="N5" s="4">
        <v>1997261.73</v>
      </c>
      <c r="O5" s="4">
        <v>0</v>
      </c>
      <c r="P5" s="6">
        <f t="shared" si="2"/>
        <v>1997261.73</v>
      </c>
      <c r="Q5" s="4">
        <v>1238607.49</v>
      </c>
      <c r="R5" s="4">
        <v>0</v>
      </c>
      <c r="S5" s="6">
        <f t="shared" si="3"/>
        <v>1238607.49</v>
      </c>
      <c r="T5" s="6">
        <f t="shared" si="4"/>
        <v>3737561.8729999997</v>
      </c>
      <c r="U5" s="7">
        <f t="shared" si="5"/>
        <v>0.867107420504456</v>
      </c>
      <c r="V5" s="7">
        <f t="shared" si="6"/>
        <v>1.3982157227004717</v>
      </c>
      <c r="W5" s="7">
        <f t="shared" si="7"/>
        <v>0.35121814274582436</v>
      </c>
      <c r="X5" s="7">
        <f t="shared" si="8"/>
        <v>2.6165412859507517</v>
      </c>
      <c r="Y5" s="36">
        <v>84269.64573268921</v>
      </c>
      <c r="Z5" s="36">
        <f t="shared" si="9"/>
        <v>2204.950072120249</v>
      </c>
      <c r="AA5" s="6">
        <f t="shared" si="10"/>
        <v>152529208.7560064</v>
      </c>
      <c r="AB5" s="7">
        <f t="shared" si="11"/>
        <v>0.32891579068146454</v>
      </c>
      <c r="AC5" s="7">
        <f t="shared" si="12"/>
        <v>1.3094290243089919</v>
      </c>
      <c r="AD5" s="7">
        <f t="shared" si="13"/>
        <v>0.8120460993024232</v>
      </c>
      <c r="AE5" s="7">
        <f t="shared" si="14"/>
        <v>2.4503909142928793</v>
      </c>
    </row>
    <row r="6" spans="1:31" ht="12.75">
      <c r="A6" s="1" t="s">
        <v>12</v>
      </c>
      <c r="B6" s="1" t="s">
        <v>13</v>
      </c>
      <c r="C6" s="2" t="s">
        <v>5</v>
      </c>
      <c r="D6" s="1"/>
      <c r="E6" s="3">
        <v>242170990</v>
      </c>
      <c r="F6" s="4">
        <v>84.85</v>
      </c>
      <c r="G6" s="5">
        <f t="shared" si="0"/>
        <v>0.8484999999999999</v>
      </c>
      <c r="H6" s="4">
        <v>680930.133</v>
      </c>
      <c r="I6" s="4">
        <v>108612.38</v>
      </c>
      <c r="J6" s="4">
        <v>73934.16</v>
      </c>
      <c r="K6" s="4">
        <v>27689.34</v>
      </c>
      <c r="L6" s="6">
        <f t="shared" si="1"/>
        <v>891166.013</v>
      </c>
      <c r="M6" s="4">
        <v>0</v>
      </c>
      <c r="N6" s="4">
        <v>3615493.29</v>
      </c>
      <c r="O6" s="4">
        <v>0</v>
      </c>
      <c r="P6" s="6">
        <f t="shared" si="2"/>
        <v>3615493.29</v>
      </c>
      <c r="Q6" s="4">
        <v>822266.39</v>
      </c>
      <c r="R6" s="4">
        <v>0</v>
      </c>
      <c r="S6" s="6">
        <f t="shared" si="3"/>
        <v>822266.39</v>
      </c>
      <c r="T6" s="6">
        <f t="shared" si="4"/>
        <v>5328925.693</v>
      </c>
      <c r="U6" s="7">
        <f t="shared" si="5"/>
        <v>0.33953959142670226</v>
      </c>
      <c r="V6" s="7">
        <f t="shared" si="6"/>
        <v>1.4929506172477554</v>
      </c>
      <c r="W6" s="7">
        <f t="shared" si="7"/>
        <v>0.36799040752156154</v>
      </c>
      <c r="X6" s="7">
        <f t="shared" si="8"/>
        <v>2.200480616196019</v>
      </c>
      <c r="Y6" s="36">
        <v>81689.2674616695</v>
      </c>
      <c r="Z6" s="36">
        <f t="shared" si="9"/>
        <v>1797.556496006559</v>
      </c>
      <c r="AA6" s="6">
        <f t="shared" si="10"/>
        <v>285410713.02298176</v>
      </c>
      <c r="AB6" s="7">
        <f t="shared" si="11"/>
        <v>0.3122398607820449</v>
      </c>
      <c r="AC6" s="7">
        <f t="shared" si="12"/>
        <v>1.2667685987347204</v>
      </c>
      <c r="AD6" s="7">
        <f t="shared" si="13"/>
        <v>0.28809934332555687</v>
      </c>
      <c r="AE6" s="7">
        <f t="shared" si="14"/>
        <v>1.867107802842322</v>
      </c>
    </row>
    <row r="7" spans="1:31" ht="12.75">
      <c r="A7" s="1" t="s">
        <v>14</v>
      </c>
      <c r="B7" s="1" t="s">
        <v>15</v>
      </c>
      <c r="C7" s="2" t="s">
        <v>5</v>
      </c>
      <c r="D7" s="1"/>
      <c r="E7" s="3">
        <v>16844537</v>
      </c>
      <c r="F7" s="4">
        <v>68.34</v>
      </c>
      <c r="G7" s="5">
        <f t="shared" si="0"/>
        <v>0.6834</v>
      </c>
      <c r="H7" s="4">
        <v>59361.819</v>
      </c>
      <c r="I7" s="4">
        <v>9496.87</v>
      </c>
      <c r="J7" s="4">
        <v>6464.67</v>
      </c>
      <c r="K7" s="4">
        <v>2421.1</v>
      </c>
      <c r="L7" s="6">
        <f t="shared" si="1"/>
        <v>77744.459</v>
      </c>
      <c r="M7" s="4">
        <v>365150</v>
      </c>
      <c r="N7" s="4">
        <v>0</v>
      </c>
      <c r="O7" s="4">
        <v>0</v>
      </c>
      <c r="P7" s="6">
        <f t="shared" si="2"/>
        <v>365150</v>
      </c>
      <c r="Q7" s="4">
        <v>19000</v>
      </c>
      <c r="R7" s="4">
        <v>0</v>
      </c>
      <c r="S7" s="6">
        <f t="shared" si="3"/>
        <v>19000</v>
      </c>
      <c r="T7" s="6">
        <f t="shared" si="4"/>
        <v>461894.45900000003</v>
      </c>
      <c r="U7" s="7">
        <f t="shared" si="5"/>
        <v>0.1127962139891408</v>
      </c>
      <c r="V7" s="7">
        <f t="shared" si="6"/>
        <v>2.1677651335860406</v>
      </c>
      <c r="W7" s="7">
        <f t="shared" si="7"/>
        <v>0.4615410859912623</v>
      </c>
      <c r="X7" s="7">
        <f t="shared" si="8"/>
        <v>2.7421024335664437</v>
      </c>
      <c r="Y7" s="36">
        <v>68065.46391752578</v>
      </c>
      <c r="Z7" s="36">
        <f t="shared" si="9"/>
        <v>1866.424742500764</v>
      </c>
      <c r="AA7" s="6">
        <f t="shared" si="10"/>
        <v>24648137.25490196</v>
      </c>
      <c r="AB7" s="7">
        <f t="shared" si="11"/>
        <v>0.3154171781664287</v>
      </c>
      <c r="AC7" s="7">
        <f t="shared" si="12"/>
        <v>1.4814506922927</v>
      </c>
      <c r="AD7" s="7">
        <f t="shared" si="13"/>
        <v>0.07708493264017884</v>
      </c>
      <c r="AE7" s="7">
        <f t="shared" si="14"/>
        <v>1.8739528030993078</v>
      </c>
    </row>
    <row r="8" spans="1:31" ht="12.75">
      <c r="A8" s="1" t="s">
        <v>16</v>
      </c>
      <c r="B8" s="1" t="s">
        <v>17</v>
      </c>
      <c r="C8" s="2" t="s">
        <v>5</v>
      </c>
      <c r="D8" s="1"/>
      <c r="E8" s="3">
        <v>124753862</v>
      </c>
      <c r="F8" s="4">
        <v>92.26</v>
      </c>
      <c r="G8" s="5">
        <f t="shared" si="0"/>
        <v>0.9226000000000001</v>
      </c>
      <c r="H8" s="4">
        <v>348525.957</v>
      </c>
      <c r="I8" s="4">
        <v>55444.64</v>
      </c>
      <c r="J8" s="4">
        <v>37742.03</v>
      </c>
      <c r="K8" s="4">
        <v>14134.9</v>
      </c>
      <c r="L8" s="6">
        <f t="shared" si="1"/>
        <v>455847.527</v>
      </c>
      <c r="M8" s="4">
        <v>1310545</v>
      </c>
      <c r="N8" s="4">
        <v>838720.59</v>
      </c>
      <c r="O8" s="4">
        <v>31125</v>
      </c>
      <c r="P8" s="6">
        <f t="shared" si="2"/>
        <v>2180390.59</v>
      </c>
      <c r="Q8" s="4">
        <v>2192171</v>
      </c>
      <c r="R8" s="4">
        <v>0</v>
      </c>
      <c r="S8" s="6">
        <f t="shared" si="3"/>
        <v>2192171</v>
      </c>
      <c r="T8" s="6">
        <f t="shared" si="4"/>
        <v>4828409.117</v>
      </c>
      <c r="U8" s="7">
        <f t="shared" si="5"/>
        <v>1.757196903451374</v>
      </c>
      <c r="V8" s="7">
        <f t="shared" si="6"/>
        <v>1.7477539813557035</v>
      </c>
      <c r="W8" s="7">
        <f t="shared" si="7"/>
        <v>0.36539752733266084</v>
      </c>
      <c r="X8" s="7">
        <f t="shared" si="8"/>
        <v>3.8703484121397373</v>
      </c>
      <c r="Y8" s="36">
        <v>71444.70198675497</v>
      </c>
      <c r="Z8" s="36">
        <f t="shared" si="9"/>
        <v>2765.1588889023383</v>
      </c>
      <c r="AA8" s="6">
        <f t="shared" si="10"/>
        <v>135219880.77173206</v>
      </c>
      <c r="AB8" s="7">
        <f t="shared" si="11"/>
        <v>0.3371157587171129</v>
      </c>
      <c r="AC8" s="7">
        <f t="shared" si="12"/>
        <v>1.612477823198772</v>
      </c>
      <c r="AD8" s="7">
        <f t="shared" si="13"/>
        <v>1.6211898631242374</v>
      </c>
      <c r="AE8" s="7">
        <f t="shared" si="14"/>
        <v>3.5707834450401217</v>
      </c>
    </row>
    <row r="9" spans="1:31" ht="12.75">
      <c r="A9" s="1" t="s">
        <v>18</v>
      </c>
      <c r="B9" s="1" t="s">
        <v>19</v>
      </c>
      <c r="C9" s="2" t="s">
        <v>5</v>
      </c>
      <c r="D9" s="1"/>
      <c r="E9" s="3">
        <v>1508145043</v>
      </c>
      <c r="F9" s="4">
        <v>93.37</v>
      </c>
      <c r="G9" s="5">
        <f t="shared" si="0"/>
        <v>0.9337000000000001</v>
      </c>
      <c r="H9" s="4">
        <v>3950428.92</v>
      </c>
      <c r="I9" s="4">
        <v>629185.67</v>
      </c>
      <c r="J9" s="4">
        <v>428296.58</v>
      </c>
      <c r="K9" s="4">
        <v>160402.85</v>
      </c>
      <c r="L9" s="6">
        <f t="shared" si="1"/>
        <v>5168314.02</v>
      </c>
      <c r="M9" s="4">
        <v>22649180</v>
      </c>
      <c r="N9" s="4">
        <v>0</v>
      </c>
      <c r="O9" s="4">
        <v>0</v>
      </c>
      <c r="P9" s="6">
        <f t="shared" si="2"/>
        <v>22649180</v>
      </c>
      <c r="Q9" s="4">
        <v>4640573</v>
      </c>
      <c r="R9" s="4">
        <v>0</v>
      </c>
      <c r="S9" s="6">
        <f t="shared" si="3"/>
        <v>4640573</v>
      </c>
      <c r="T9" s="6">
        <f t="shared" si="4"/>
        <v>32458067.02</v>
      </c>
      <c r="U9" s="7">
        <f t="shared" si="5"/>
        <v>0.3077007096591306</v>
      </c>
      <c r="V9" s="7">
        <f t="shared" si="6"/>
        <v>1.5017905675004761</v>
      </c>
      <c r="W9" s="7">
        <f t="shared" si="7"/>
        <v>0.34269343283582304</v>
      </c>
      <c r="X9" s="7">
        <f t="shared" si="8"/>
        <v>2.1521847099954297</v>
      </c>
      <c r="Y9" s="36">
        <v>108798.89534221614</v>
      </c>
      <c r="Z9" s="36">
        <f t="shared" si="9"/>
        <v>2341.5531901991053</v>
      </c>
      <c r="AA9" s="6">
        <f t="shared" si="10"/>
        <v>1615235132.2694654</v>
      </c>
      <c r="AB9" s="7">
        <f t="shared" si="11"/>
        <v>0.319972858238808</v>
      </c>
      <c r="AC9" s="7">
        <f t="shared" si="12"/>
        <v>1.4022218528751946</v>
      </c>
      <c r="AD9" s="7">
        <f t="shared" si="13"/>
        <v>0.2873001526087302</v>
      </c>
      <c r="AE9" s="7">
        <f t="shared" si="14"/>
        <v>2.0094948637227326</v>
      </c>
    </row>
    <row r="10" spans="1:31" ht="12.75">
      <c r="A10" s="1" t="s">
        <v>20</v>
      </c>
      <c r="B10" s="1" t="s">
        <v>21</v>
      </c>
      <c r="C10" s="2" t="s">
        <v>5</v>
      </c>
      <c r="D10" s="1"/>
      <c r="E10" s="3">
        <v>84765833</v>
      </c>
      <c r="F10" s="4">
        <v>90.37</v>
      </c>
      <c r="G10" s="5">
        <f t="shared" si="0"/>
        <v>0.9037000000000001</v>
      </c>
      <c r="H10" s="4">
        <v>226222.86</v>
      </c>
      <c r="I10" s="4">
        <v>36425.35</v>
      </c>
      <c r="J10" s="4">
        <v>24795.31</v>
      </c>
      <c r="K10" s="4">
        <v>9286.18</v>
      </c>
      <c r="L10" s="6">
        <f t="shared" si="1"/>
        <v>296729.69999999995</v>
      </c>
      <c r="M10" s="4">
        <v>1261032</v>
      </c>
      <c r="N10" s="4">
        <v>0</v>
      </c>
      <c r="O10" s="4">
        <v>0</v>
      </c>
      <c r="P10" s="6">
        <f t="shared" si="2"/>
        <v>1261032</v>
      </c>
      <c r="Q10" s="4">
        <v>146827</v>
      </c>
      <c r="R10" s="4">
        <v>0</v>
      </c>
      <c r="S10" s="6">
        <f t="shared" si="3"/>
        <v>146827</v>
      </c>
      <c r="T10" s="6">
        <f t="shared" si="4"/>
        <v>1704588.7</v>
      </c>
      <c r="U10" s="7">
        <f t="shared" si="5"/>
        <v>0.17321483763393206</v>
      </c>
      <c r="V10" s="7">
        <f t="shared" si="6"/>
        <v>1.4876654370871338</v>
      </c>
      <c r="W10" s="7">
        <f t="shared" si="7"/>
        <v>0.3500581419402791</v>
      </c>
      <c r="X10" s="7">
        <f t="shared" si="8"/>
        <v>2.010938416661345</v>
      </c>
      <c r="Y10" s="36">
        <v>94574.05731523379</v>
      </c>
      <c r="Z10" s="36">
        <f t="shared" si="9"/>
        <v>1901.826050747355</v>
      </c>
      <c r="AA10" s="6">
        <f t="shared" si="10"/>
        <v>93798642.2485338</v>
      </c>
      <c r="AB10" s="7">
        <f t="shared" si="11"/>
        <v>0.31634754287143024</v>
      </c>
      <c r="AC10" s="7">
        <f t="shared" si="12"/>
        <v>1.3444032554956429</v>
      </c>
      <c r="AD10" s="7">
        <f t="shared" si="13"/>
        <v>0.15653424876978442</v>
      </c>
      <c r="AE10" s="7">
        <f t="shared" si="14"/>
        <v>1.8172850471368578</v>
      </c>
    </row>
    <row r="11" spans="1:31" ht="12.75">
      <c r="A11" s="1" t="s">
        <v>22</v>
      </c>
      <c r="B11" s="1" t="s">
        <v>23</v>
      </c>
      <c r="C11" s="2" t="s">
        <v>5</v>
      </c>
      <c r="D11" s="1"/>
      <c r="E11" s="3">
        <v>74222216</v>
      </c>
      <c r="F11" s="4">
        <v>81.52</v>
      </c>
      <c r="G11" s="5">
        <f t="shared" si="0"/>
        <v>0.8151999999999999</v>
      </c>
      <c r="H11" s="4">
        <v>221720.408</v>
      </c>
      <c r="I11" s="4">
        <v>35279.12</v>
      </c>
      <c r="J11" s="4">
        <v>24015.05</v>
      </c>
      <c r="K11" s="4">
        <v>8993.96</v>
      </c>
      <c r="L11" s="6">
        <f t="shared" si="1"/>
        <v>290008.538</v>
      </c>
      <c r="M11" s="4">
        <v>1198500</v>
      </c>
      <c r="N11" s="4">
        <v>0</v>
      </c>
      <c r="O11" s="4">
        <v>0</v>
      </c>
      <c r="P11" s="6">
        <f t="shared" si="2"/>
        <v>1198500</v>
      </c>
      <c r="Q11" s="4">
        <v>291181</v>
      </c>
      <c r="R11" s="4">
        <v>0</v>
      </c>
      <c r="S11" s="6">
        <f t="shared" si="3"/>
        <v>291181</v>
      </c>
      <c r="T11" s="6">
        <f t="shared" si="4"/>
        <v>1779689.538</v>
      </c>
      <c r="U11" s="7">
        <f t="shared" si="5"/>
        <v>0.39230976342716584</v>
      </c>
      <c r="V11" s="7">
        <f t="shared" si="6"/>
        <v>1.6147456443499342</v>
      </c>
      <c r="W11" s="7">
        <f t="shared" si="7"/>
        <v>0.3907300989234814</v>
      </c>
      <c r="X11" s="7">
        <f t="shared" si="8"/>
        <v>2.3977855067005813</v>
      </c>
      <c r="Y11" s="36">
        <v>82890.90909090909</v>
      </c>
      <c r="Z11" s="36">
        <f t="shared" si="9"/>
        <v>1987.5462045541726</v>
      </c>
      <c r="AA11" s="6">
        <f t="shared" si="10"/>
        <v>91047860.64769383</v>
      </c>
      <c r="AB11" s="7">
        <f t="shared" si="11"/>
        <v>0.3185231766424219</v>
      </c>
      <c r="AC11" s="7">
        <f t="shared" si="12"/>
        <v>1.3163406492740664</v>
      </c>
      <c r="AD11" s="7">
        <f t="shared" si="13"/>
        <v>0.31981091914582555</v>
      </c>
      <c r="AE11" s="7">
        <f t="shared" si="14"/>
        <v>1.9546747450623136</v>
      </c>
    </row>
    <row r="12" spans="1:31" ht="12.75">
      <c r="A12" s="1" t="s">
        <v>24</v>
      </c>
      <c r="B12" s="1" t="s">
        <v>25</v>
      </c>
      <c r="C12" s="2" t="s">
        <v>5</v>
      </c>
      <c r="D12" s="1"/>
      <c r="E12" s="3">
        <v>1300544766</v>
      </c>
      <c r="F12" s="4">
        <v>94.27</v>
      </c>
      <c r="G12" s="5">
        <f t="shared" si="0"/>
        <v>0.9427</v>
      </c>
      <c r="H12" s="4">
        <v>3296252.727</v>
      </c>
      <c r="I12" s="4">
        <v>528277.26</v>
      </c>
      <c r="J12" s="4">
        <v>359606.64</v>
      </c>
      <c r="K12" s="4">
        <v>134677.54</v>
      </c>
      <c r="L12" s="6">
        <f t="shared" si="1"/>
        <v>4318814.166999999</v>
      </c>
      <c r="M12" s="4">
        <v>13186593.5</v>
      </c>
      <c r="N12" s="4">
        <v>7332908.54</v>
      </c>
      <c r="O12" s="4">
        <v>0</v>
      </c>
      <c r="P12" s="6">
        <f t="shared" si="2"/>
        <v>20519502.04</v>
      </c>
      <c r="Q12" s="4">
        <v>7400455.88</v>
      </c>
      <c r="R12" s="4">
        <v>0</v>
      </c>
      <c r="S12" s="6">
        <f t="shared" si="3"/>
        <v>7400455.88</v>
      </c>
      <c r="T12" s="6">
        <f t="shared" si="4"/>
        <v>32238772.086999997</v>
      </c>
      <c r="U12" s="7">
        <f t="shared" si="5"/>
        <v>0.5690273855594449</v>
      </c>
      <c r="V12" s="7">
        <f t="shared" si="6"/>
        <v>1.5777620714364553</v>
      </c>
      <c r="W12" s="7">
        <f t="shared" si="7"/>
        <v>0.3320773171294282</v>
      </c>
      <c r="X12" s="7">
        <f t="shared" si="8"/>
        <v>2.4788667741253283</v>
      </c>
      <c r="Y12" s="36">
        <v>99329.83034872761</v>
      </c>
      <c r="Z12" s="36">
        <f t="shared" si="9"/>
        <v>2462.2541613096655</v>
      </c>
      <c r="AA12" s="6">
        <f t="shared" si="10"/>
        <v>1379595593.508009</v>
      </c>
      <c r="AB12" s="7">
        <f t="shared" si="11"/>
        <v>0.3130492868579119</v>
      </c>
      <c r="AC12" s="7">
        <f t="shared" si="12"/>
        <v>1.4873563047431462</v>
      </c>
      <c r="AD12" s="7">
        <f t="shared" si="13"/>
        <v>0.5364221163668886</v>
      </c>
      <c r="AE12" s="7">
        <f t="shared" si="14"/>
        <v>2.336827707967947</v>
      </c>
    </row>
    <row r="13" spans="1:31" ht="12.75">
      <c r="A13" s="1" t="s">
        <v>26</v>
      </c>
      <c r="B13" s="1" t="s">
        <v>27</v>
      </c>
      <c r="C13" s="2" t="s">
        <v>5</v>
      </c>
      <c r="D13" s="1"/>
      <c r="E13" s="3">
        <v>935322386</v>
      </c>
      <c r="F13" s="4">
        <v>95.49</v>
      </c>
      <c r="G13" s="5">
        <f t="shared" si="0"/>
        <v>0.9549</v>
      </c>
      <c r="H13" s="4">
        <v>2436545.841</v>
      </c>
      <c r="I13" s="4">
        <v>387605.12</v>
      </c>
      <c r="J13" s="4">
        <v>263848.9</v>
      </c>
      <c r="K13" s="4">
        <v>98814.97</v>
      </c>
      <c r="L13" s="6">
        <f t="shared" si="1"/>
        <v>3186814.8310000002</v>
      </c>
      <c r="M13" s="4">
        <v>10103497</v>
      </c>
      <c r="N13" s="4">
        <v>5629726.44</v>
      </c>
      <c r="O13" s="4">
        <v>0</v>
      </c>
      <c r="P13" s="6">
        <f t="shared" si="2"/>
        <v>15733223.440000001</v>
      </c>
      <c r="Q13" s="4">
        <v>4050105.18</v>
      </c>
      <c r="R13" s="4">
        <v>0</v>
      </c>
      <c r="S13" s="6">
        <f t="shared" si="3"/>
        <v>4050105.18</v>
      </c>
      <c r="T13" s="6">
        <f t="shared" si="4"/>
        <v>22970143.451</v>
      </c>
      <c r="U13" s="7">
        <f t="shared" si="5"/>
        <v>0.4330170260674163</v>
      </c>
      <c r="V13" s="7">
        <f t="shared" si="6"/>
        <v>1.6821177035315822</v>
      </c>
      <c r="W13" s="7">
        <f t="shared" si="7"/>
        <v>0.3407183318501264</v>
      </c>
      <c r="X13" s="7">
        <f t="shared" si="8"/>
        <v>2.4558530614491247</v>
      </c>
      <c r="Y13" s="36">
        <v>84714.0717203813</v>
      </c>
      <c r="Z13" s="36">
        <f t="shared" si="9"/>
        <v>2080.453123823191</v>
      </c>
      <c r="AA13" s="6">
        <f t="shared" si="10"/>
        <v>979497733.7941146</v>
      </c>
      <c r="AB13" s="7">
        <f t="shared" si="11"/>
        <v>0.3253519350836857</v>
      </c>
      <c r="AC13" s="7">
        <f t="shared" si="12"/>
        <v>1.606254195102308</v>
      </c>
      <c r="AD13" s="7">
        <f t="shared" si="13"/>
        <v>0.4134879581917758</v>
      </c>
      <c r="AE13" s="7">
        <f t="shared" si="14"/>
        <v>2.3450940883777696</v>
      </c>
    </row>
    <row r="14" spans="1:31" ht="12.75">
      <c r="A14" s="1" t="s">
        <v>28</v>
      </c>
      <c r="B14" s="1" t="s">
        <v>29</v>
      </c>
      <c r="C14" s="2" t="s">
        <v>5</v>
      </c>
      <c r="D14" s="1"/>
      <c r="E14" s="3">
        <v>646969118</v>
      </c>
      <c r="F14" s="4">
        <v>98.17</v>
      </c>
      <c r="G14" s="5">
        <f t="shared" si="0"/>
        <v>0.9817</v>
      </c>
      <c r="H14" s="4">
        <v>1630265.7650000001</v>
      </c>
      <c r="I14" s="4">
        <v>260915.79</v>
      </c>
      <c r="J14" s="4">
        <v>177609.48</v>
      </c>
      <c r="K14" s="4">
        <v>66517.15</v>
      </c>
      <c r="L14" s="6">
        <f t="shared" si="1"/>
        <v>2135308.185</v>
      </c>
      <c r="M14" s="4">
        <v>9489856</v>
      </c>
      <c r="N14" s="4">
        <v>0</v>
      </c>
      <c r="O14" s="4">
        <v>0</v>
      </c>
      <c r="P14" s="6">
        <f t="shared" si="2"/>
        <v>9489856</v>
      </c>
      <c r="Q14" s="4">
        <v>4050119.82</v>
      </c>
      <c r="R14" s="4">
        <v>0</v>
      </c>
      <c r="S14" s="6">
        <f t="shared" si="3"/>
        <v>4050119.82</v>
      </c>
      <c r="T14" s="6">
        <f t="shared" si="4"/>
        <v>15675284.005</v>
      </c>
      <c r="U14" s="7">
        <f t="shared" si="5"/>
        <v>0.6260143965635157</v>
      </c>
      <c r="V14" s="7">
        <f t="shared" si="6"/>
        <v>1.4668174625299502</v>
      </c>
      <c r="W14" s="7">
        <f t="shared" si="7"/>
        <v>0.3300479305103401</v>
      </c>
      <c r="X14" s="7">
        <f t="shared" si="8"/>
        <v>2.4228797896038063</v>
      </c>
      <c r="Y14" s="36">
        <v>114647.98785117692</v>
      </c>
      <c r="Z14" s="36">
        <f t="shared" si="9"/>
        <v>2777.7829268335927</v>
      </c>
      <c r="AA14" s="6">
        <f t="shared" si="10"/>
        <v>659029355.200163</v>
      </c>
      <c r="AB14" s="7">
        <f t="shared" si="11"/>
        <v>0.32400805338200084</v>
      </c>
      <c r="AC14" s="7">
        <f t="shared" si="12"/>
        <v>1.4399747029656522</v>
      </c>
      <c r="AD14" s="7">
        <f t="shared" si="13"/>
        <v>0.6145583331064033</v>
      </c>
      <c r="AE14" s="7">
        <f t="shared" si="14"/>
        <v>2.378541089454057</v>
      </c>
    </row>
    <row r="15" spans="1:31" ht="12.75">
      <c r="A15" s="1" t="s">
        <v>30</v>
      </c>
      <c r="B15" s="1" t="s">
        <v>31</v>
      </c>
      <c r="C15" s="2" t="s">
        <v>5</v>
      </c>
      <c r="D15" s="1"/>
      <c r="E15" s="3">
        <v>515097402</v>
      </c>
      <c r="F15" s="4">
        <v>95.45</v>
      </c>
      <c r="G15" s="5">
        <f t="shared" si="0"/>
        <v>0.9545</v>
      </c>
      <c r="H15" s="4">
        <v>1289937.169</v>
      </c>
      <c r="I15" s="4">
        <v>0</v>
      </c>
      <c r="J15" s="4">
        <v>141464.25</v>
      </c>
      <c r="K15" s="4">
        <v>52980.27</v>
      </c>
      <c r="L15" s="6">
        <f t="shared" si="1"/>
        <v>1484381.689</v>
      </c>
      <c r="M15" s="4">
        <v>5698490</v>
      </c>
      <c r="N15" s="4">
        <v>2797884.95</v>
      </c>
      <c r="O15" s="4">
        <v>1175781.32</v>
      </c>
      <c r="P15" s="6">
        <f t="shared" si="2"/>
        <v>9672156.27</v>
      </c>
      <c r="Q15" s="4">
        <v>3555911.47</v>
      </c>
      <c r="R15" s="4">
        <v>0</v>
      </c>
      <c r="S15" s="6">
        <f t="shared" si="3"/>
        <v>3555911.47</v>
      </c>
      <c r="T15" s="6">
        <f t="shared" si="4"/>
        <v>14712449.429</v>
      </c>
      <c r="U15" s="7">
        <f t="shared" si="5"/>
        <v>0.6903376829689387</v>
      </c>
      <c r="V15" s="7">
        <f t="shared" si="6"/>
        <v>1.8777334602048719</v>
      </c>
      <c r="W15" s="7">
        <f t="shared" si="7"/>
        <v>0.2881749516181796</v>
      </c>
      <c r="X15" s="7">
        <f t="shared" si="8"/>
        <v>2.8562460947919903</v>
      </c>
      <c r="Y15" s="36">
        <v>166740.7162319969</v>
      </c>
      <c r="Z15" s="36">
        <f t="shared" si="9"/>
        <v>4762.525195804606</v>
      </c>
      <c r="AA15" s="6">
        <f t="shared" si="10"/>
        <v>539651547.4070194</v>
      </c>
      <c r="AB15" s="7">
        <f t="shared" si="11"/>
        <v>0.2750629913195524</v>
      </c>
      <c r="AC15" s="7">
        <f t="shared" si="12"/>
        <v>1.7922965877655503</v>
      </c>
      <c r="AD15" s="7">
        <f t="shared" si="13"/>
        <v>0.6589273183938521</v>
      </c>
      <c r="AE15" s="7">
        <f t="shared" si="14"/>
        <v>2.7262868974789547</v>
      </c>
    </row>
    <row r="16" spans="1:31" ht="12.75">
      <c r="A16" s="1" t="s">
        <v>32</v>
      </c>
      <c r="B16" s="1" t="s">
        <v>33</v>
      </c>
      <c r="C16" s="2" t="s">
        <v>5</v>
      </c>
      <c r="D16" s="1"/>
      <c r="E16" s="3">
        <v>518675282</v>
      </c>
      <c r="F16" s="4">
        <v>95.45</v>
      </c>
      <c r="G16" s="5">
        <f t="shared" si="0"/>
        <v>0.9545</v>
      </c>
      <c r="H16" s="4">
        <v>1277796.853</v>
      </c>
      <c r="I16" s="4">
        <v>203625.04</v>
      </c>
      <c r="J16" s="4">
        <v>138610.76</v>
      </c>
      <c r="K16" s="4">
        <v>51911.6</v>
      </c>
      <c r="L16" s="6">
        <f t="shared" si="1"/>
        <v>1671944.253</v>
      </c>
      <c r="M16" s="4">
        <v>546317</v>
      </c>
      <c r="N16" s="4">
        <v>0</v>
      </c>
      <c r="O16" s="4">
        <v>0</v>
      </c>
      <c r="P16" s="6">
        <f t="shared" si="2"/>
        <v>546317</v>
      </c>
      <c r="Q16" s="4">
        <v>3225132.68</v>
      </c>
      <c r="R16" s="4">
        <v>0</v>
      </c>
      <c r="S16" s="6">
        <f t="shared" si="3"/>
        <v>3225132.68</v>
      </c>
      <c r="T16" s="6">
        <f t="shared" si="4"/>
        <v>5443393.933</v>
      </c>
      <c r="U16" s="7">
        <f t="shared" si="5"/>
        <v>0.621801884902624</v>
      </c>
      <c r="V16" s="7">
        <f t="shared" si="6"/>
        <v>0.10532929155471109</v>
      </c>
      <c r="W16" s="7">
        <f t="shared" si="7"/>
        <v>0.3223489360343183</v>
      </c>
      <c r="X16" s="7">
        <f t="shared" si="8"/>
        <v>1.0494801124916533</v>
      </c>
      <c r="Y16" s="36">
        <v>319376.33289986994</v>
      </c>
      <c r="Z16" s="36">
        <f t="shared" si="9"/>
        <v>3351.791097789272</v>
      </c>
      <c r="AA16" s="6">
        <f t="shared" si="10"/>
        <v>543399981.1419592</v>
      </c>
      <c r="AB16" s="7">
        <f t="shared" si="11"/>
        <v>0.30768205944475674</v>
      </c>
      <c r="AC16" s="7">
        <f t="shared" si="12"/>
        <v>0.10053680878897174</v>
      </c>
      <c r="AD16" s="7">
        <f t="shared" si="13"/>
        <v>0.5935098991395545</v>
      </c>
      <c r="AE16" s="7">
        <f t="shared" si="14"/>
        <v>1.0017287673732829</v>
      </c>
    </row>
    <row r="17" spans="1:31" ht="12.75">
      <c r="A17" s="1" t="s">
        <v>34</v>
      </c>
      <c r="B17" s="1" t="s">
        <v>35</v>
      </c>
      <c r="C17" s="2" t="s">
        <v>5</v>
      </c>
      <c r="D17" s="1"/>
      <c r="E17" s="3">
        <v>1244371067</v>
      </c>
      <c r="F17" s="4">
        <v>97</v>
      </c>
      <c r="G17" s="5">
        <f t="shared" si="0"/>
        <v>0.97</v>
      </c>
      <c r="H17" s="4">
        <v>3034956.372</v>
      </c>
      <c r="I17" s="4">
        <v>0</v>
      </c>
      <c r="J17" s="4">
        <v>329240.31</v>
      </c>
      <c r="K17" s="4">
        <v>123304.94</v>
      </c>
      <c r="L17" s="6">
        <f t="shared" si="1"/>
        <v>3487501.622</v>
      </c>
      <c r="M17" s="4">
        <v>7055369</v>
      </c>
      <c r="N17" s="4">
        <v>0</v>
      </c>
      <c r="O17" s="4">
        <v>30000</v>
      </c>
      <c r="P17" s="6">
        <f t="shared" si="2"/>
        <v>7085369</v>
      </c>
      <c r="Q17" s="4">
        <v>11173554.38</v>
      </c>
      <c r="R17" s="4">
        <v>0</v>
      </c>
      <c r="S17" s="6">
        <f t="shared" si="3"/>
        <v>11173554.38</v>
      </c>
      <c r="T17" s="6">
        <f t="shared" si="4"/>
        <v>21746425.002</v>
      </c>
      <c r="U17" s="7">
        <f t="shared" si="5"/>
        <v>0.8979278509695534</v>
      </c>
      <c r="V17" s="7">
        <f t="shared" si="6"/>
        <v>0.5693935826619473</v>
      </c>
      <c r="W17" s="7">
        <f t="shared" si="7"/>
        <v>0.28026219143843206</v>
      </c>
      <c r="X17" s="7">
        <f t="shared" si="8"/>
        <v>1.7475836250699328</v>
      </c>
      <c r="Y17" s="36">
        <v>185796.22641509434</v>
      </c>
      <c r="Z17" s="36">
        <f t="shared" si="9"/>
        <v>3246.9444288280456</v>
      </c>
      <c r="AA17" s="6">
        <f t="shared" si="10"/>
        <v>1282856770.103093</v>
      </c>
      <c r="AB17" s="7">
        <f t="shared" si="11"/>
        <v>0.2718543256952791</v>
      </c>
      <c r="AC17" s="7">
        <f t="shared" si="12"/>
        <v>0.5523117751820887</v>
      </c>
      <c r="AD17" s="7">
        <f t="shared" si="13"/>
        <v>0.8709900154404667</v>
      </c>
      <c r="AE17" s="7">
        <f t="shared" si="14"/>
        <v>1.6951561163178346</v>
      </c>
    </row>
    <row r="18" spans="1:31" ht="12.75">
      <c r="A18" s="1" t="s">
        <v>36</v>
      </c>
      <c r="B18" s="1" t="s">
        <v>37</v>
      </c>
      <c r="C18" s="2" t="s">
        <v>5</v>
      </c>
      <c r="D18" s="1"/>
      <c r="E18" s="3">
        <v>259385876</v>
      </c>
      <c r="F18" s="4">
        <v>94.77</v>
      </c>
      <c r="G18" s="5">
        <f t="shared" si="0"/>
        <v>0.9477</v>
      </c>
      <c r="H18" s="4">
        <v>669040.312</v>
      </c>
      <c r="I18" s="4">
        <v>106452.75</v>
      </c>
      <c r="J18" s="4">
        <v>72464.06</v>
      </c>
      <c r="K18" s="4">
        <v>27138.77</v>
      </c>
      <c r="L18" s="6">
        <f t="shared" si="1"/>
        <v>875095.892</v>
      </c>
      <c r="M18" s="4">
        <v>2144550</v>
      </c>
      <c r="N18" s="4">
        <v>1435858.43</v>
      </c>
      <c r="O18" s="4">
        <v>0</v>
      </c>
      <c r="P18" s="6">
        <f t="shared" si="2"/>
        <v>3580408.4299999997</v>
      </c>
      <c r="Q18" s="4">
        <v>1562194.12</v>
      </c>
      <c r="R18" s="4">
        <v>0</v>
      </c>
      <c r="S18" s="6">
        <f t="shared" si="3"/>
        <v>1562194.12</v>
      </c>
      <c r="T18" s="6">
        <f t="shared" si="4"/>
        <v>6017698.442</v>
      </c>
      <c r="U18" s="7">
        <f t="shared" si="5"/>
        <v>0.6022664549398982</v>
      </c>
      <c r="V18" s="7">
        <f t="shared" si="6"/>
        <v>1.3803405510020907</v>
      </c>
      <c r="W18" s="7">
        <f t="shared" si="7"/>
        <v>0.3373722214543401</v>
      </c>
      <c r="X18" s="7">
        <f t="shared" si="8"/>
        <v>2.319979227396329</v>
      </c>
      <c r="Y18" s="36">
        <v>104055.2734375</v>
      </c>
      <c r="Z18" s="36">
        <f t="shared" si="9"/>
        <v>2414.06072876045</v>
      </c>
      <c r="AA18" s="6">
        <f t="shared" si="10"/>
        <v>273700407.30188876</v>
      </c>
      <c r="AB18" s="7">
        <f t="shared" si="11"/>
        <v>0.3197276542722781</v>
      </c>
      <c r="AC18" s="7">
        <f t="shared" si="12"/>
        <v>1.3081487401846814</v>
      </c>
      <c r="AD18" s="7">
        <f t="shared" si="13"/>
        <v>0.5707679193465415</v>
      </c>
      <c r="AE18" s="7">
        <f t="shared" si="14"/>
        <v>2.1986443138035012</v>
      </c>
    </row>
    <row r="19" spans="1:31" ht="12.75">
      <c r="A19" s="1" t="s">
        <v>38</v>
      </c>
      <c r="B19" s="1" t="s">
        <v>39</v>
      </c>
      <c r="C19" s="2" t="s">
        <v>5</v>
      </c>
      <c r="D19" s="1"/>
      <c r="E19" s="3">
        <v>469958952</v>
      </c>
      <c r="F19" s="4">
        <v>99.41</v>
      </c>
      <c r="G19" s="5">
        <f t="shared" si="0"/>
        <v>0.9941</v>
      </c>
      <c r="H19" s="4">
        <v>1140154.141</v>
      </c>
      <c r="I19" s="4">
        <v>0</v>
      </c>
      <c r="J19" s="4">
        <v>124150.52</v>
      </c>
      <c r="K19" s="4">
        <v>46496.04</v>
      </c>
      <c r="L19" s="6">
        <f t="shared" si="1"/>
        <v>1310800.7010000001</v>
      </c>
      <c r="M19" s="4">
        <v>5885052</v>
      </c>
      <c r="N19" s="4">
        <v>2240931.57</v>
      </c>
      <c r="O19" s="4">
        <v>0</v>
      </c>
      <c r="P19" s="6">
        <f t="shared" si="2"/>
        <v>8125983.57</v>
      </c>
      <c r="Q19" s="4">
        <v>3865382.24</v>
      </c>
      <c r="R19" s="4">
        <v>0</v>
      </c>
      <c r="S19" s="6">
        <f t="shared" si="3"/>
        <v>3865382.24</v>
      </c>
      <c r="T19" s="6">
        <f t="shared" si="4"/>
        <v>13302166.511</v>
      </c>
      <c r="U19" s="7">
        <f t="shared" si="5"/>
        <v>0.8224935866313704</v>
      </c>
      <c r="V19" s="7">
        <f t="shared" si="6"/>
        <v>1.7290836860151992</v>
      </c>
      <c r="W19" s="7">
        <f t="shared" si="7"/>
        <v>0.2789181258111241</v>
      </c>
      <c r="X19" s="7">
        <f t="shared" si="8"/>
        <v>2.8304953984576935</v>
      </c>
      <c r="Y19" s="36">
        <v>119010.89494163424</v>
      </c>
      <c r="Z19" s="36">
        <f t="shared" si="9"/>
        <v>3368.5979049862767</v>
      </c>
      <c r="AA19" s="6">
        <f t="shared" si="10"/>
        <v>472748166.18046474</v>
      </c>
      <c r="AB19" s="7">
        <f t="shared" si="11"/>
        <v>0.2772725088688384</v>
      </c>
      <c r="AC19" s="7">
        <f t="shared" si="12"/>
        <v>1.7188820922677095</v>
      </c>
      <c r="AD19" s="7">
        <f t="shared" si="13"/>
        <v>0.8176408744702452</v>
      </c>
      <c r="AE19" s="7">
        <f t="shared" si="14"/>
        <v>2.813795475606793</v>
      </c>
    </row>
    <row r="20" spans="1:31" ht="12.75">
      <c r="A20" s="1" t="s">
        <v>40</v>
      </c>
      <c r="B20" s="1" t="s">
        <v>41</v>
      </c>
      <c r="C20" s="2" t="s">
        <v>5</v>
      </c>
      <c r="D20" s="1"/>
      <c r="E20" s="3">
        <v>510245350</v>
      </c>
      <c r="F20" s="4">
        <v>100.28</v>
      </c>
      <c r="G20" s="5">
        <f t="shared" si="0"/>
        <v>1.0028</v>
      </c>
      <c r="H20" s="4">
        <v>1257530.3390000002</v>
      </c>
      <c r="I20" s="4">
        <v>201193.59</v>
      </c>
      <c r="J20" s="4">
        <v>136955.64</v>
      </c>
      <c r="K20" s="4">
        <v>51291.74</v>
      </c>
      <c r="L20" s="6">
        <f t="shared" si="1"/>
        <v>1646971.3090000001</v>
      </c>
      <c r="M20" s="4">
        <v>6622651.5</v>
      </c>
      <c r="N20" s="4">
        <v>0</v>
      </c>
      <c r="O20" s="4">
        <v>0</v>
      </c>
      <c r="P20" s="6">
        <f t="shared" si="2"/>
        <v>6622651.5</v>
      </c>
      <c r="Q20" s="4">
        <v>7822916</v>
      </c>
      <c r="R20" s="4">
        <v>0</v>
      </c>
      <c r="S20" s="6">
        <f t="shared" si="3"/>
        <v>7822916</v>
      </c>
      <c r="T20" s="6">
        <f t="shared" si="4"/>
        <v>16092538.809</v>
      </c>
      <c r="U20" s="7">
        <f t="shared" si="5"/>
        <v>1.5331675242116367</v>
      </c>
      <c r="V20" s="7">
        <f t="shared" si="6"/>
        <v>1.2979347092531073</v>
      </c>
      <c r="W20" s="7">
        <f t="shared" si="7"/>
        <v>0.3227802681592297</v>
      </c>
      <c r="X20" s="7">
        <f t="shared" si="8"/>
        <v>3.1538825016239738</v>
      </c>
      <c r="Y20" s="36">
        <v>65546.70585850395</v>
      </c>
      <c r="Z20" s="36">
        <f t="shared" si="9"/>
        <v>2067.266086462292</v>
      </c>
      <c r="AA20" s="6">
        <f t="shared" si="10"/>
        <v>508820652.17391306</v>
      </c>
      <c r="AB20" s="7">
        <f t="shared" si="11"/>
        <v>0.3236840529100755</v>
      </c>
      <c r="AC20" s="7">
        <f t="shared" si="12"/>
        <v>1.301568926439016</v>
      </c>
      <c r="AD20" s="7">
        <f t="shared" si="13"/>
        <v>1.5374603932794293</v>
      </c>
      <c r="AE20" s="7">
        <f t="shared" si="14"/>
        <v>3.1627133726285206</v>
      </c>
    </row>
    <row r="21" spans="1:31" ht="12.75">
      <c r="A21" s="1" t="s">
        <v>42</v>
      </c>
      <c r="B21" s="1" t="s">
        <v>43</v>
      </c>
      <c r="C21" s="2" t="s">
        <v>5</v>
      </c>
      <c r="D21" s="1"/>
      <c r="E21" s="3">
        <v>61686565</v>
      </c>
      <c r="F21" s="4">
        <v>91.36</v>
      </c>
      <c r="G21" s="5">
        <f t="shared" si="0"/>
        <v>0.9136</v>
      </c>
      <c r="H21" s="4">
        <v>160478.83</v>
      </c>
      <c r="I21" s="4">
        <v>25600.65</v>
      </c>
      <c r="J21" s="4">
        <v>17426.77</v>
      </c>
      <c r="K21" s="4">
        <v>6526.56</v>
      </c>
      <c r="L21" s="6">
        <f t="shared" si="1"/>
        <v>210032.80999999997</v>
      </c>
      <c r="M21" s="4">
        <v>976679</v>
      </c>
      <c r="N21" s="4">
        <v>0</v>
      </c>
      <c r="O21" s="4">
        <v>62600</v>
      </c>
      <c r="P21" s="6">
        <f t="shared" si="2"/>
        <v>1039279</v>
      </c>
      <c r="Q21" s="4">
        <v>139512.96</v>
      </c>
      <c r="R21" s="4">
        <v>0</v>
      </c>
      <c r="S21" s="6">
        <f t="shared" si="3"/>
        <v>139512.96</v>
      </c>
      <c r="T21" s="6">
        <f t="shared" si="4"/>
        <v>1388824.77</v>
      </c>
      <c r="U21" s="7">
        <f t="shared" si="5"/>
        <v>0.22616425472872415</v>
      </c>
      <c r="V21" s="7">
        <f t="shared" si="6"/>
        <v>1.6847736618176095</v>
      </c>
      <c r="W21" s="7">
        <f t="shared" si="7"/>
        <v>0.3404838800798844</v>
      </c>
      <c r="X21" s="7">
        <f t="shared" si="8"/>
        <v>2.2514217966262184</v>
      </c>
      <c r="Y21" s="36">
        <v>133251.67464114833</v>
      </c>
      <c r="Z21" s="36">
        <f t="shared" si="9"/>
        <v>3000.057247240265</v>
      </c>
      <c r="AA21" s="6">
        <f t="shared" si="10"/>
        <v>67520320.70928197</v>
      </c>
      <c r="AB21" s="7">
        <f t="shared" si="11"/>
        <v>0.3110660728409824</v>
      </c>
      <c r="AC21" s="7">
        <f t="shared" si="12"/>
        <v>1.5392092174365681</v>
      </c>
      <c r="AD21" s="7">
        <f t="shared" si="13"/>
        <v>0.20662366312016234</v>
      </c>
      <c r="AE21" s="7">
        <f t="shared" si="14"/>
        <v>2.056898953397713</v>
      </c>
    </row>
    <row r="22" spans="1:31" ht="12.75">
      <c r="A22" s="1" t="s">
        <v>44</v>
      </c>
      <c r="B22" s="1" t="s">
        <v>45</v>
      </c>
      <c r="C22" s="2" t="s">
        <v>5</v>
      </c>
      <c r="D22" s="1"/>
      <c r="E22" s="3">
        <v>595779865</v>
      </c>
      <c r="F22" s="4">
        <v>96.55</v>
      </c>
      <c r="G22" s="5">
        <f t="shared" si="0"/>
        <v>0.9655</v>
      </c>
      <c r="H22" s="4">
        <v>1514822.502</v>
      </c>
      <c r="I22" s="4">
        <v>243899.81</v>
      </c>
      <c r="J22" s="4">
        <v>166026.43</v>
      </c>
      <c r="K22" s="4">
        <v>62179.14</v>
      </c>
      <c r="L22" s="6">
        <f t="shared" si="1"/>
        <v>1986927.882</v>
      </c>
      <c r="M22" s="4">
        <v>5823699</v>
      </c>
      <c r="N22" s="4">
        <v>3372931.48</v>
      </c>
      <c r="O22" s="4">
        <v>0</v>
      </c>
      <c r="P22" s="6">
        <f t="shared" si="2"/>
        <v>9196630.48</v>
      </c>
      <c r="Q22" s="4">
        <v>4192339.8</v>
      </c>
      <c r="R22" s="4">
        <v>0</v>
      </c>
      <c r="S22" s="6">
        <f t="shared" si="3"/>
        <v>4192339.8</v>
      </c>
      <c r="T22" s="6">
        <f t="shared" si="4"/>
        <v>15375898.162</v>
      </c>
      <c r="U22" s="7">
        <f t="shared" si="5"/>
        <v>0.7036726224374836</v>
      </c>
      <c r="V22" s="7">
        <f t="shared" si="6"/>
        <v>1.543628950938112</v>
      </c>
      <c r="W22" s="7">
        <f t="shared" si="7"/>
        <v>0.3335003411033369</v>
      </c>
      <c r="X22" s="7">
        <f t="shared" si="8"/>
        <v>2.5808019144789327</v>
      </c>
      <c r="Y22" s="36">
        <v>109002.32429441063</v>
      </c>
      <c r="Z22" s="36">
        <f t="shared" si="9"/>
        <v>2813.1340722166847</v>
      </c>
      <c r="AA22" s="6">
        <f t="shared" si="10"/>
        <v>617068736.4060073</v>
      </c>
      <c r="AB22" s="7">
        <f t="shared" si="11"/>
        <v>0.32199457933527176</v>
      </c>
      <c r="AC22" s="7">
        <f t="shared" si="12"/>
        <v>1.4903737521307472</v>
      </c>
      <c r="AD22" s="7">
        <f t="shared" si="13"/>
        <v>0.6793959169633904</v>
      </c>
      <c r="AE22" s="7">
        <f t="shared" si="14"/>
        <v>2.4917642484294094</v>
      </c>
    </row>
    <row r="23" spans="1:31" ht="12.75">
      <c r="A23" s="1" t="s">
        <v>46</v>
      </c>
      <c r="B23" s="1" t="s">
        <v>47</v>
      </c>
      <c r="C23" s="2" t="s">
        <v>5</v>
      </c>
      <c r="D23" s="1"/>
      <c r="E23" s="3">
        <v>856947410</v>
      </c>
      <c r="F23" s="4">
        <v>92.43</v>
      </c>
      <c r="G23" s="5">
        <f t="shared" si="0"/>
        <v>0.9243000000000001</v>
      </c>
      <c r="H23" s="4">
        <v>2096503.419</v>
      </c>
      <c r="I23" s="4">
        <v>337978.61</v>
      </c>
      <c r="J23" s="4">
        <v>230067.35</v>
      </c>
      <c r="K23" s="4">
        <v>86163.33</v>
      </c>
      <c r="L23" s="6">
        <f t="shared" si="1"/>
        <v>2750712.7090000003</v>
      </c>
      <c r="M23" s="4">
        <v>8020279</v>
      </c>
      <c r="N23" s="4">
        <v>0</v>
      </c>
      <c r="O23" s="4">
        <v>496025</v>
      </c>
      <c r="P23" s="6">
        <f t="shared" si="2"/>
        <v>8516304</v>
      </c>
      <c r="Q23" s="4">
        <v>10156220.19</v>
      </c>
      <c r="R23" s="4">
        <v>0</v>
      </c>
      <c r="S23" s="6">
        <f t="shared" si="3"/>
        <v>10156220.19</v>
      </c>
      <c r="T23" s="6">
        <f t="shared" si="4"/>
        <v>21423236.899</v>
      </c>
      <c r="U23" s="7">
        <f t="shared" si="5"/>
        <v>1.1851625982509242</v>
      </c>
      <c r="V23" s="7">
        <f t="shared" si="6"/>
        <v>0.9937954068850036</v>
      </c>
      <c r="W23" s="7">
        <f t="shared" si="7"/>
        <v>0.32098967531741535</v>
      </c>
      <c r="X23" s="7">
        <f t="shared" si="8"/>
        <v>2.499947680453343</v>
      </c>
      <c r="Y23" s="36">
        <v>129562.32021709633</v>
      </c>
      <c r="Z23" s="36">
        <f t="shared" si="9"/>
        <v>3238.990219008833</v>
      </c>
      <c r="AA23" s="6">
        <f t="shared" si="10"/>
        <v>927131245.2666882</v>
      </c>
      <c r="AB23" s="7">
        <f t="shared" si="11"/>
        <v>0.29669075689588703</v>
      </c>
      <c r="AC23" s="7">
        <f t="shared" si="12"/>
        <v>0.9185650945838089</v>
      </c>
      <c r="AD23" s="7">
        <f t="shared" si="13"/>
        <v>1.0954457895633292</v>
      </c>
      <c r="AE23" s="7">
        <f t="shared" si="14"/>
        <v>2.3107016410430252</v>
      </c>
    </row>
    <row r="24" spans="1:31" ht="12.75">
      <c r="A24" s="1" t="s">
        <v>48</v>
      </c>
      <c r="B24" s="1" t="s">
        <v>49</v>
      </c>
      <c r="C24" s="2" t="s">
        <v>5</v>
      </c>
      <c r="D24" s="1"/>
      <c r="E24" s="3">
        <v>81413360</v>
      </c>
      <c r="F24" s="4">
        <v>92.52</v>
      </c>
      <c r="G24" s="5">
        <f t="shared" si="0"/>
        <v>0.9251999999999999</v>
      </c>
      <c r="H24" s="4">
        <v>209100.833</v>
      </c>
      <c r="I24" s="4">
        <v>33233.52</v>
      </c>
      <c r="J24" s="4">
        <v>22622.58</v>
      </c>
      <c r="K24" s="4">
        <v>8472.46</v>
      </c>
      <c r="L24" s="6">
        <f t="shared" si="1"/>
        <v>273429.39300000004</v>
      </c>
      <c r="M24" s="4">
        <v>1164413</v>
      </c>
      <c r="N24" s="4">
        <v>0</v>
      </c>
      <c r="O24" s="4">
        <v>0</v>
      </c>
      <c r="P24" s="6">
        <f t="shared" si="2"/>
        <v>1164413</v>
      </c>
      <c r="Q24" s="4">
        <v>87159.12</v>
      </c>
      <c r="R24" s="4">
        <v>0</v>
      </c>
      <c r="S24" s="6">
        <f t="shared" si="3"/>
        <v>87159.12</v>
      </c>
      <c r="T24" s="6">
        <f t="shared" si="4"/>
        <v>1525001.5130000003</v>
      </c>
      <c r="U24" s="7">
        <f t="shared" si="5"/>
        <v>0.10705751488453491</v>
      </c>
      <c r="V24" s="7">
        <f t="shared" si="6"/>
        <v>1.4302480575669645</v>
      </c>
      <c r="W24" s="7">
        <f t="shared" si="7"/>
        <v>0.3358532223703825</v>
      </c>
      <c r="X24" s="7">
        <f t="shared" si="8"/>
        <v>1.873158794821882</v>
      </c>
      <c r="Y24" s="36">
        <v>106248.75621890547</v>
      </c>
      <c r="Z24" s="36">
        <f t="shared" si="9"/>
        <v>1990.207921503289</v>
      </c>
      <c r="AA24" s="6">
        <f t="shared" si="10"/>
        <v>87995417.20709036</v>
      </c>
      <c r="AB24" s="7">
        <f t="shared" si="11"/>
        <v>0.3107314013370779</v>
      </c>
      <c r="AC24" s="7">
        <f t="shared" si="12"/>
        <v>1.3232655028609555</v>
      </c>
      <c r="AD24" s="7">
        <f t="shared" si="13"/>
        <v>0.0990496127711717</v>
      </c>
      <c r="AE24" s="7">
        <f t="shared" si="14"/>
        <v>1.733046516969205</v>
      </c>
    </row>
    <row r="25" spans="1:31" ht="12.75">
      <c r="A25" s="1" t="s">
        <v>50</v>
      </c>
      <c r="B25" s="1" t="s">
        <v>51</v>
      </c>
      <c r="C25" s="2" t="s">
        <v>52</v>
      </c>
      <c r="D25" s="1"/>
      <c r="E25" s="3">
        <v>754503435</v>
      </c>
      <c r="F25" s="4">
        <v>81.97</v>
      </c>
      <c r="G25" s="5">
        <f t="shared" si="0"/>
        <v>0.8197</v>
      </c>
      <c r="H25" s="4">
        <v>2245624.49</v>
      </c>
      <c r="I25" s="4">
        <v>0</v>
      </c>
      <c r="J25" s="4">
        <v>0</v>
      </c>
      <c r="K25" s="4">
        <v>40678.71</v>
      </c>
      <c r="L25" s="6">
        <f t="shared" si="1"/>
        <v>2286303.2</v>
      </c>
      <c r="M25" s="4">
        <v>8180822</v>
      </c>
      <c r="N25" s="4">
        <v>4496719.78</v>
      </c>
      <c r="O25" s="4">
        <v>0</v>
      </c>
      <c r="P25" s="6">
        <f t="shared" si="2"/>
        <v>12677541.780000001</v>
      </c>
      <c r="Q25" s="4">
        <v>4626756</v>
      </c>
      <c r="R25" s="4">
        <v>0</v>
      </c>
      <c r="S25" s="6">
        <f t="shared" si="3"/>
        <v>4626756</v>
      </c>
      <c r="T25" s="6">
        <f t="shared" si="4"/>
        <v>19590600.98</v>
      </c>
      <c r="U25" s="7">
        <f t="shared" si="5"/>
        <v>0.6132186793821555</v>
      </c>
      <c r="V25" s="7">
        <f t="shared" si="6"/>
        <v>1.6802497101951566</v>
      </c>
      <c r="W25" s="7">
        <f t="shared" si="7"/>
        <v>0.3030209133507789</v>
      </c>
      <c r="X25" s="7">
        <f t="shared" si="8"/>
        <v>2.5964893029280907</v>
      </c>
      <c r="Y25" s="36">
        <v>316671.1956521739</v>
      </c>
      <c r="Z25" s="36">
        <f t="shared" si="9"/>
        <v>8222.33372056318</v>
      </c>
      <c r="AA25" s="6">
        <f t="shared" si="10"/>
        <v>920462894.9615713</v>
      </c>
      <c r="AB25" s="7">
        <f t="shared" si="11"/>
        <v>0.24838624267363346</v>
      </c>
      <c r="AC25" s="7">
        <f t="shared" si="12"/>
        <v>1.3773006874469698</v>
      </c>
      <c r="AD25" s="7">
        <f t="shared" si="13"/>
        <v>0.5026553514895529</v>
      </c>
      <c r="AE25" s="7">
        <f t="shared" si="14"/>
        <v>2.128342281610156</v>
      </c>
    </row>
    <row r="26" spans="1:31" ht="12.75">
      <c r="A26" s="1" t="s">
        <v>53</v>
      </c>
      <c r="B26" s="1" t="s">
        <v>54</v>
      </c>
      <c r="C26" s="2" t="s">
        <v>52</v>
      </c>
      <c r="D26" s="1"/>
      <c r="E26" s="3">
        <v>716623116</v>
      </c>
      <c r="F26" s="4">
        <v>93.25</v>
      </c>
      <c r="G26" s="5">
        <f t="shared" si="0"/>
        <v>0.9325</v>
      </c>
      <c r="H26" s="4">
        <v>1799792.28</v>
      </c>
      <c r="I26" s="4">
        <v>0</v>
      </c>
      <c r="J26" s="4">
        <v>0</v>
      </c>
      <c r="K26" s="4">
        <v>32631.15</v>
      </c>
      <c r="L26" s="6">
        <f t="shared" si="1"/>
        <v>1832423.43</v>
      </c>
      <c r="M26" s="4">
        <v>3371845</v>
      </c>
      <c r="N26" s="4">
        <v>0</v>
      </c>
      <c r="O26" s="4">
        <v>0</v>
      </c>
      <c r="P26" s="6">
        <f t="shared" si="2"/>
        <v>3371845</v>
      </c>
      <c r="Q26" s="4">
        <v>1902042</v>
      </c>
      <c r="R26" s="4">
        <v>0</v>
      </c>
      <c r="S26" s="6">
        <f t="shared" si="3"/>
        <v>1902042</v>
      </c>
      <c r="T26" s="6">
        <f t="shared" si="4"/>
        <v>7106310.43</v>
      </c>
      <c r="U26" s="7">
        <f t="shared" si="5"/>
        <v>0.26541733828189823</v>
      </c>
      <c r="V26" s="7">
        <f t="shared" si="6"/>
        <v>0.4705185926489148</v>
      </c>
      <c r="W26" s="7">
        <f t="shared" si="7"/>
        <v>0.255702528858977</v>
      </c>
      <c r="X26" s="7">
        <f t="shared" si="8"/>
        <v>0.99163845978979</v>
      </c>
      <c r="Y26" s="36">
        <v>1018802.9605263158</v>
      </c>
      <c r="Z26" s="36">
        <f t="shared" si="9"/>
        <v>10102.84198605594</v>
      </c>
      <c r="AA26" s="6">
        <f t="shared" si="10"/>
        <v>768496639.1420912</v>
      </c>
      <c r="AB26" s="7">
        <f t="shared" si="11"/>
        <v>0.238442608160996</v>
      </c>
      <c r="AC26" s="7">
        <f t="shared" si="12"/>
        <v>0.43875858764511305</v>
      </c>
      <c r="AD26" s="7">
        <f t="shared" si="13"/>
        <v>0.24750166794787012</v>
      </c>
      <c r="AE26" s="7">
        <f t="shared" si="14"/>
        <v>0.9247028637539791</v>
      </c>
    </row>
    <row r="27" spans="1:31" ht="12.75">
      <c r="A27" s="1" t="s">
        <v>55</v>
      </c>
      <c r="B27" s="1" t="s">
        <v>56</v>
      </c>
      <c r="C27" s="2" t="s">
        <v>52</v>
      </c>
      <c r="D27" s="3" t="s">
        <v>57</v>
      </c>
      <c r="E27" s="3">
        <v>1255093151</v>
      </c>
      <c r="F27" s="4">
        <v>91.19</v>
      </c>
      <c r="G27" s="5">
        <f t="shared" si="0"/>
        <v>0.9118999999999999</v>
      </c>
      <c r="H27" s="4">
        <v>3332414.67</v>
      </c>
      <c r="I27" s="4">
        <v>0</v>
      </c>
      <c r="J27" s="4">
        <v>0</v>
      </c>
      <c r="K27" s="4">
        <v>60521.73</v>
      </c>
      <c r="L27" s="6">
        <f t="shared" si="1"/>
        <v>3392936.4</v>
      </c>
      <c r="M27" s="4">
        <v>27887317</v>
      </c>
      <c r="N27" s="4">
        <v>0</v>
      </c>
      <c r="O27" s="4">
        <v>0</v>
      </c>
      <c r="P27" s="6">
        <f t="shared" si="2"/>
        <v>27887317</v>
      </c>
      <c r="Q27" s="4">
        <v>13986194</v>
      </c>
      <c r="R27" s="4">
        <v>0</v>
      </c>
      <c r="S27" s="6">
        <f t="shared" si="3"/>
        <v>13986194</v>
      </c>
      <c r="T27" s="6">
        <f t="shared" si="4"/>
        <v>45266447.4</v>
      </c>
      <c r="U27" s="7">
        <f t="shared" si="5"/>
        <v>1.1143550571410934</v>
      </c>
      <c r="V27" s="7">
        <f t="shared" si="6"/>
        <v>2.2219320516394085</v>
      </c>
      <c r="W27" s="7">
        <f t="shared" si="7"/>
        <v>0.2703334328051002</v>
      </c>
      <c r="X27" s="7">
        <f t="shared" si="8"/>
        <v>3.606620541585602</v>
      </c>
      <c r="Y27" s="36">
        <v>150239.99127145766</v>
      </c>
      <c r="Z27" s="36">
        <f t="shared" si="9"/>
        <v>5418.586386872807</v>
      </c>
      <c r="AA27" s="6">
        <f t="shared" si="10"/>
        <v>1376349546.0028512</v>
      </c>
      <c r="AB27" s="7">
        <f t="shared" si="11"/>
        <v>0.24651705737497087</v>
      </c>
      <c r="AC27" s="7">
        <f t="shared" si="12"/>
        <v>2.0261798378899765</v>
      </c>
      <c r="AD27" s="7">
        <f t="shared" si="13"/>
        <v>1.016180376606963</v>
      </c>
      <c r="AE27" s="7">
        <f t="shared" si="14"/>
        <v>3.28887727187191</v>
      </c>
    </row>
    <row r="28" spans="1:31" ht="12.75">
      <c r="A28" s="1" t="s">
        <v>58</v>
      </c>
      <c r="B28" s="1" t="s">
        <v>59</v>
      </c>
      <c r="C28" s="2" t="s">
        <v>52</v>
      </c>
      <c r="D28" s="1"/>
      <c r="E28" s="3">
        <v>341593123</v>
      </c>
      <c r="F28" s="4">
        <v>84.94</v>
      </c>
      <c r="G28" s="5">
        <f t="shared" si="0"/>
        <v>0.8493999999999999</v>
      </c>
      <c r="H28" s="4">
        <v>951976.07</v>
      </c>
      <c r="I28" s="4">
        <v>0</v>
      </c>
      <c r="J28" s="4">
        <v>0</v>
      </c>
      <c r="K28" s="4">
        <v>17321.69</v>
      </c>
      <c r="L28" s="6">
        <f t="shared" si="1"/>
        <v>969297.7599999999</v>
      </c>
      <c r="M28" s="4">
        <v>7195288.5</v>
      </c>
      <c r="N28" s="4">
        <v>0</v>
      </c>
      <c r="O28" s="4">
        <v>0</v>
      </c>
      <c r="P28" s="6">
        <f t="shared" si="2"/>
        <v>7195288.5</v>
      </c>
      <c r="Q28" s="4">
        <v>3987887.8</v>
      </c>
      <c r="R28" s="4">
        <v>0</v>
      </c>
      <c r="S28" s="6">
        <f t="shared" si="3"/>
        <v>3987887.8</v>
      </c>
      <c r="T28" s="6">
        <f t="shared" si="4"/>
        <v>12152474.059999999</v>
      </c>
      <c r="U28" s="7">
        <f t="shared" si="5"/>
        <v>1.167437963907722</v>
      </c>
      <c r="V28" s="7">
        <f t="shared" si="6"/>
        <v>2.1063914978171265</v>
      </c>
      <c r="W28" s="7">
        <f t="shared" si="7"/>
        <v>0.283757984202744</v>
      </c>
      <c r="X28" s="7">
        <f t="shared" si="8"/>
        <v>3.5575874459275925</v>
      </c>
      <c r="Y28" s="36">
        <v>139416.03166749133</v>
      </c>
      <c r="Z28" s="36">
        <f t="shared" si="9"/>
        <v>4959.847240213108</v>
      </c>
      <c r="AA28" s="6">
        <f t="shared" si="10"/>
        <v>402158138.6861314</v>
      </c>
      <c r="AB28" s="7">
        <f t="shared" si="11"/>
        <v>0.24102403178181075</v>
      </c>
      <c r="AC28" s="7">
        <f t="shared" si="12"/>
        <v>1.7891689382458675</v>
      </c>
      <c r="AD28" s="7">
        <f t="shared" si="13"/>
        <v>0.9916218065432189</v>
      </c>
      <c r="AE28" s="7">
        <f t="shared" si="14"/>
        <v>3.0218147765708965</v>
      </c>
    </row>
    <row r="29" spans="1:31" ht="12.75">
      <c r="A29" s="1" t="s">
        <v>60</v>
      </c>
      <c r="B29" s="1" t="s">
        <v>61</v>
      </c>
      <c r="C29" s="2" t="s">
        <v>52</v>
      </c>
      <c r="D29" s="1"/>
      <c r="E29" s="3">
        <v>997019962</v>
      </c>
      <c r="F29" s="4">
        <v>89.55</v>
      </c>
      <c r="G29" s="5">
        <f t="shared" si="0"/>
        <v>0.8955</v>
      </c>
      <c r="H29" s="4">
        <v>2789372.98</v>
      </c>
      <c r="I29" s="4">
        <v>0</v>
      </c>
      <c r="J29" s="4">
        <v>0</v>
      </c>
      <c r="K29" s="4">
        <v>52662.69</v>
      </c>
      <c r="L29" s="6">
        <f t="shared" si="1"/>
        <v>2842035.67</v>
      </c>
      <c r="M29" s="4">
        <v>5472010</v>
      </c>
      <c r="N29" s="4">
        <v>3835028.93</v>
      </c>
      <c r="O29" s="4">
        <v>0</v>
      </c>
      <c r="P29" s="6">
        <f t="shared" si="2"/>
        <v>9307038.93</v>
      </c>
      <c r="Q29" s="4">
        <v>8625879</v>
      </c>
      <c r="R29" s="4">
        <v>0</v>
      </c>
      <c r="S29" s="6">
        <f t="shared" si="3"/>
        <v>8625879</v>
      </c>
      <c r="T29" s="6">
        <f t="shared" si="4"/>
        <v>20774953.6</v>
      </c>
      <c r="U29" s="7">
        <f t="shared" si="5"/>
        <v>0.8651661279375669</v>
      </c>
      <c r="V29" s="7">
        <f t="shared" si="6"/>
        <v>0.9334857159058567</v>
      </c>
      <c r="W29" s="7">
        <f t="shared" si="7"/>
        <v>0.2850530358789346</v>
      </c>
      <c r="X29" s="7">
        <f t="shared" si="8"/>
        <v>2.083704879722358</v>
      </c>
      <c r="Y29" s="36">
        <v>151380.57704918034</v>
      </c>
      <c r="Z29" s="36">
        <f t="shared" si="9"/>
        <v>3154.324470925635</v>
      </c>
      <c r="AA29" s="6">
        <f t="shared" si="10"/>
        <v>1113366791.7364602</v>
      </c>
      <c r="AB29" s="7">
        <f t="shared" si="11"/>
        <v>0.2552649936295859</v>
      </c>
      <c r="AC29" s="7">
        <f t="shared" si="12"/>
        <v>0.8359364585936946</v>
      </c>
      <c r="AD29" s="7">
        <f t="shared" si="13"/>
        <v>0.774756267568091</v>
      </c>
      <c r="AE29" s="7">
        <f t="shared" si="14"/>
        <v>1.8659577197913717</v>
      </c>
    </row>
    <row r="30" spans="1:31" ht="12.75">
      <c r="A30" s="1" t="s">
        <v>62</v>
      </c>
      <c r="B30" s="1" t="s">
        <v>63</v>
      </c>
      <c r="C30" s="2" t="s">
        <v>52</v>
      </c>
      <c r="D30" s="1"/>
      <c r="E30" s="3">
        <v>1262764475</v>
      </c>
      <c r="F30" s="4">
        <v>88.8</v>
      </c>
      <c r="G30" s="5">
        <f t="shared" si="0"/>
        <v>0.888</v>
      </c>
      <c r="H30" s="4">
        <v>3415093.5</v>
      </c>
      <c r="I30" s="4">
        <v>0</v>
      </c>
      <c r="J30" s="4">
        <v>0</v>
      </c>
      <c r="K30" s="4">
        <v>61907.02</v>
      </c>
      <c r="L30" s="6">
        <f t="shared" si="1"/>
        <v>3477000.52</v>
      </c>
      <c r="M30" s="4">
        <v>15308091.5</v>
      </c>
      <c r="N30" s="4">
        <v>0</v>
      </c>
      <c r="O30" s="4">
        <v>0</v>
      </c>
      <c r="P30" s="6">
        <f t="shared" si="2"/>
        <v>15308091.5</v>
      </c>
      <c r="Q30" s="4">
        <v>12200793</v>
      </c>
      <c r="R30" s="4">
        <v>0</v>
      </c>
      <c r="S30" s="6">
        <f t="shared" si="3"/>
        <v>12200793</v>
      </c>
      <c r="T30" s="6">
        <f t="shared" si="4"/>
        <v>30985885.02</v>
      </c>
      <c r="U30" s="7">
        <f t="shared" si="5"/>
        <v>0.9661970416137974</v>
      </c>
      <c r="V30" s="7">
        <f t="shared" si="6"/>
        <v>1.212268146837121</v>
      </c>
      <c r="W30" s="7">
        <f t="shared" si="7"/>
        <v>0.2753483004025751</v>
      </c>
      <c r="X30" s="7">
        <f t="shared" si="8"/>
        <v>2.4538134888534935</v>
      </c>
      <c r="Y30" s="36">
        <v>168244.25904510161</v>
      </c>
      <c r="Z30" s="36">
        <f t="shared" si="9"/>
        <v>4128.400322670317</v>
      </c>
      <c r="AA30" s="6">
        <f t="shared" si="10"/>
        <v>1422032066.4414415</v>
      </c>
      <c r="AB30" s="7">
        <f t="shared" si="11"/>
        <v>0.24450929075748667</v>
      </c>
      <c r="AC30" s="7">
        <f t="shared" si="12"/>
        <v>1.0764941143913633</v>
      </c>
      <c r="AD30" s="7">
        <f t="shared" si="13"/>
        <v>0.857982972953052</v>
      </c>
      <c r="AE30" s="7">
        <f t="shared" si="14"/>
        <v>2.178986378101902</v>
      </c>
    </row>
    <row r="31" spans="1:31" ht="12.75">
      <c r="A31" s="1" t="s">
        <v>64</v>
      </c>
      <c r="B31" s="1" t="s">
        <v>65</v>
      </c>
      <c r="C31" s="2" t="s">
        <v>52</v>
      </c>
      <c r="D31" s="1"/>
      <c r="E31" s="3">
        <v>777978255</v>
      </c>
      <c r="F31" s="4">
        <v>73.99</v>
      </c>
      <c r="G31" s="5">
        <f t="shared" si="0"/>
        <v>0.7399</v>
      </c>
      <c r="H31" s="4">
        <v>2393650.57</v>
      </c>
      <c r="I31" s="4">
        <v>0</v>
      </c>
      <c r="J31" s="4">
        <v>0</v>
      </c>
      <c r="K31" s="4">
        <v>50024.67</v>
      </c>
      <c r="L31" s="6">
        <f t="shared" si="1"/>
        <v>2443675.2399999998</v>
      </c>
      <c r="M31" s="4">
        <v>9369636.5</v>
      </c>
      <c r="N31" s="4">
        <v>5481931.97</v>
      </c>
      <c r="O31" s="4">
        <v>0</v>
      </c>
      <c r="P31" s="6">
        <f t="shared" si="2"/>
        <v>14851568.469999999</v>
      </c>
      <c r="Q31" s="4">
        <v>4953397</v>
      </c>
      <c r="R31" s="4">
        <v>77800</v>
      </c>
      <c r="S31" s="6">
        <f t="shared" si="3"/>
        <v>5031197</v>
      </c>
      <c r="T31" s="6">
        <f t="shared" si="4"/>
        <v>22326440.709999997</v>
      </c>
      <c r="U31" s="7">
        <f t="shared" si="5"/>
        <v>0.6467014942467769</v>
      </c>
      <c r="V31" s="7">
        <f t="shared" si="6"/>
        <v>1.9089953188987268</v>
      </c>
      <c r="W31" s="7">
        <f t="shared" si="7"/>
        <v>0.31410585376836786</v>
      </c>
      <c r="X31" s="7">
        <f t="shared" si="8"/>
        <v>2.869802666913871</v>
      </c>
      <c r="Y31" s="36">
        <v>247897.06428836862</v>
      </c>
      <c r="Z31" s="36">
        <f t="shared" si="9"/>
        <v>7114.156562148796</v>
      </c>
      <c r="AA31" s="6">
        <f t="shared" si="10"/>
        <v>1051464055.9535072</v>
      </c>
      <c r="AB31" s="7">
        <f t="shared" si="11"/>
        <v>0.23240692120321538</v>
      </c>
      <c r="AC31" s="7">
        <f t="shared" si="12"/>
        <v>1.4124656364531678</v>
      </c>
      <c r="AD31" s="7">
        <f t="shared" si="13"/>
        <v>0.471095228786311</v>
      </c>
      <c r="AE31" s="7">
        <f t="shared" si="14"/>
        <v>2.1233669932495736</v>
      </c>
    </row>
    <row r="32" spans="1:31" ht="12.75">
      <c r="A32" s="1" t="s">
        <v>66</v>
      </c>
      <c r="B32" s="1" t="s">
        <v>67</v>
      </c>
      <c r="C32" s="2" t="s">
        <v>52</v>
      </c>
      <c r="D32" s="1"/>
      <c r="E32" s="3">
        <v>798654984</v>
      </c>
      <c r="F32" s="4">
        <v>81.77</v>
      </c>
      <c r="G32" s="5">
        <f t="shared" si="0"/>
        <v>0.8177</v>
      </c>
      <c r="H32" s="4">
        <v>2314673.35</v>
      </c>
      <c r="I32" s="4">
        <v>0</v>
      </c>
      <c r="J32" s="4">
        <v>0</v>
      </c>
      <c r="K32" s="4">
        <v>42216.29</v>
      </c>
      <c r="L32" s="6">
        <f t="shared" si="1"/>
        <v>2356889.64</v>
      </c>
      <c r="M32" s="4">
        <v>13603561</v>
      </c>
      <c r="N32" s="4">
        <v>0</v>
      </c>
      <c r="O32" s="4">
        <v>0</v>
      </c>
      <c r="P32" s="6">
        <f t="shared" si="2"/>
        <v>13603561</v>
      </c>
      <c r="Q32" s="4">
        <v>6115649</v>
      </c>
      <c r="R32" s="4">
        <v>0</v>
      </c>
      <c r="S32" s="6">
        <f t="shared" si="3"/>
        <v>6115649</v>
      </c>
      <c r="T32" s="6">
        <f t="shared" si="4"/>
        <v>22076099.64</v>
      </c>
      <c r="U32" s="7">
        <f t="shared" si="5"/>
        <v>0.7657435466526807</v>
      </c>
      <c r="V32" s="7">
        <f t="shared" si="6"/>
        <v>1.7033088470653057</v>
      </c>
      <c r="W32" s="7">
        <f t="shared" si="7"/>
        <v>0.29510736015140177</v>
      </c>
      <c r="X32" s="7">
        <f t="shared" si="8"/>
        <v>2.764159753869388</v>
      </c>
      <c r="Y32" s="36">
        <v>278244.66692944424</v>
      </c>
      <c r="Z32" s="36">
        <f t="shared" si="9"/>
        <v>7691.127100551625</v>
      </c>
      <c r="AA32" s="6">
        <f t="shared" si="10"/>
        <v>976709042.4361013</v>
      </c>
      <c r="AB32" s="7">
        <f t="shared" si="11"/>
        <v>0.2413092883958012</v>
      </c>
      <c r="AC32" s="7">
        <f t="shared" si="12"/>
        <v>1.3927956442453002</v>
      </c>
      <c r="AD32" s="7">
        <f t="shared" si="13"/>
        <v>0.6261484980978971</v>
      </c>
      <c r="AE32" s="7">
        <f t="shared" si="14"/>
        <v>2.2602534307389988</v>
      </c>
    </row>
    <row r="33" spans="1:31" ht="12.75">
      <c r="A33" s="1" t="s">
        <v>68</v>
      </c>
      <c r="B33" s="1" t="s">
        <v>69</v>
      </c>
      <c r="C33" s="2" t="s">
        <v>52</v>
      </c>
      <c r="D33" s="1"/>
      <c r="E33" s="3">
        <v>557317636</v>
      </c>
      <c r="F33" s="4">
        <v>85.58</v>
      </c>
      <c r="G33" s="5">
        <f t="shared" si="0"/>
        <v>0.8558</v>
      </c>
      <c r="H33" s="4">
        <v>1512840.08</v>
      </c>
      <c r="I33" s="4">
        <v>0</v>
      </c>
      <c r="J33" s="4">
        <v>0</v>
      </c>
      <c r="K33" s="4">
        <v>27385.77</v>
      </c>
      <c r="L33" s="6">
        <f t="shared" si="1"/>
        <v>1540225.85</v>
      </c>
      <c r="M33" s="4">
        <v>5927377</v>
      </c>
      <c r="N33" s="4">
        <v>3290613.12</v>
      </c>
      <c r="O33" s="4">
        <v>0</v>
      </c>
      <c r="P33" s="6">
        <f t="shared" si="2"/>
        <v>9217990.120000001</v>
      </c>
      <c r="Q33" s="4">
        <v>3232429</v>
      </c>
      <c r="R33" s="4">
        <v>0</v>
      </c>
      <c r="S33" s="6">
        <f t="shared" si="3"/>
        <v>3232429</v>
      </c>
      <c r="T33" s="6">
        <f t="shared" si="4"/>
        <v>13990644.97</v>
      </c>
      <c r="U33" s="7">
        <f t="shared" si="5"/>
        <v>0.5799976155787756</v>
      </c>
      <c r="V33" s="7">
        <f t="shared" si="6"/>
        <v>1.6539921805022517</v>
      </c>
      <c r="W33" s="7">
        <f t="shared" si="7"/>
        <v>0.27636409661365896</v>
      </c>
      <c r="X33" s="7">
        <f t="shared" si="8"/>
        <v>2.510353892694686</v>
      </c>
      <c r="Y33" s="36">
        <v>332562.83572767023</v>
      </c>
      <c r="Z33" s="36">
        <f t="shared" si="9"/>
        <v>8348.504092345403</v>
      </c>
      <c r="AA33" s="6">
        <f t="shared" si="10"/>
        <v>651224159.8504324</v>
      </c>
      <c r="AB33" s="7">
        <f t="shared" si="11"/>
        <v>0.23651239388196932</v>
      </c>
      <c r="AC33" s="7">
        <f t="shared" si="12"/>
        <v>1.4154865080738268</v>
      </c>
      <c r="AD33" s="7">
        <f t="shared" si="13"/>
        <v>0.4963619594123161</v>
      </c>
      <c r="AE33" s="7">
        <f t="shared" si="14"/>
        <v>2.148360861368112</v>
      </c>
    </row>
    <row r="34" spans="1:31" ht="12.75">
      <c r="A34" s="1" t="s">
        <v>70</v>
      </c>
      <c r="B34" s="1" t="s">
        <v>71</v>
      </c>
      <c r="C34" s="2" t="s">
        <v>52</v>
      </c>
      <c r="D34" s="1"/>
      <c r="E34" s="3">
        <v>952223513</v>
      </c>
      <c r="F34" s="4">
        <v>95.24</v>
      </c>
      <c r="G34" s="5">
        <f t="shared" si="0"/>
        <v>0.9523999999999999</v>
      </c>
      <c r="H34" s="4">
        <v>2377088.86</v>
      </c>
      <c r="I34" s="4">
        <v>0</v>
      </c>
      <c r="J34" s="4">
        <v>0</v>
      </c>
      <c r="K34" s="4">
        <v>43125.92</v>
      </c>
      <c r="L34" s="6">
        <f t="shared" si="1"/>
        <v>2420214.78</v>
      </c>
      <c r="M34" s="4">
        <v>18679017.5</v>
      </c>
      <c r="N34" s="4">
        <v>0</v>
      </c>
      <c r="O34" s="4">
        <v>0</v>
      </c>
      <c r="P34" s="6">
        <f t="shared" si="2"/>
        <v>18679017.5</v>
      </c>
      <c r="Q34" s="4">
        <v>7269545.1</v>
      </c>
      <c r="R34" s="4">
        <v>0</v>
      </c>
      <c r="S34" s="6">
        <f t="shared" si="3"/>
        <v>7269545.1</v>
      </c>
      <c r="T34" s="6">
        <f t="shared" si="4"/>
        <v>28368777.380000003</v>
      </c>
      <c r="U34" s="7">
        <f t="shared" si="5"/>
        <v>0.7634284388858605</v>
      </c>
      <c r="V34" s="7">
        <f t="shared" si="6"/>
        <v>1.9616211157348307</v>
      </c>
      <c r="W34" s="7">
        <f t="shared" si="7"/>
        <v>0.2541645681878893</v>
      </c>
      <c r="X34" s="7">
        <f t="shared" si="8"/>
        <v>2.979214122808581</v>
      </c>
      <c r="Y34" s="36">
        <v>173626.6815235008</v>
      </c>
      <c r="Z34" s="36">
        <f t="shared" si="9"/>
        <v>5172.7106169120125</v>
      </c>
      <c r="AA34" s="6">
        <f t="shared" si="10"/>
        <v>999814692.356153</v>
      </c>
      <c r="AB34" s="7">
        <f t="shared" si="11"/>
        <v>0.2420663347421457</v>
      </c>
      <c r="AC34" s="7">
        <f t="shared" si="12"/>
        <v>1.8682479506258522</v>
      </c>
      <c r="AD34" s="7">
        <f t="shared" si="13"/>
        <v>0.7270892451948935</v>
      </c>
      <c r="AE34" s="7">
        <f t="shared" si="14"/>
        <v>2.837403530562892</v>
      </c>
    </row>
    <row r="35" spans="1:31" ht="12.75">
      <c r="A35" s="1" t="s">
        <v>72</v>
      </c>
      <c r="B35" s="1" t="s">
        <v>73</v>
      </c>
      <c r="C35" s="2" t="s">
        <v>52</v>
      </c>
      <c r="D35" s="1"/>
      <c r="E35" s="3">
        <v>1128486573</v>
      </c>
      <c r="F35" s="4">
        <v>99.21</v>
      </c>
      <c r="G35" s="5">
        <f t="shared" si="0"/>
        <v>0.9921</v>
      </c>
      <c r="H35" s="4">
        <v>2824636.51</v>
      </c>
      <c r="I35" s="4">
        <v>0</v>
      </c>
      <c r="J35" s="4">
        <v>0</v>
      </c>
      <c r="K35" s="4">
        <v>51224.9</v>
      </c>
      <c r="L35" s="6">
        <f t="shared" si="1"/>
        <v>2875861.4099999997</v>
      </c>
      <c r="M35" s="4">
        <v>15476454</v>
      </c>
      <c r="N35" s="4">
        <v>0</v>
      </c>
      <c r="O35" s="4">
        <v>0</v>
      </c>
      <c r="P35" s="6">
        <f t="shared" si="2"/>
        <v>15476454</v>
      </c>
      <c r="Q35" s="4">
        <v>8158026</v>
      </c>
      <c r="R35" s="4">
        <v>0</v>
      </c>
      <c r="S35" s="6">
        <f t="shared" si="3"/>
        <v>8158026</v>
      </c>
      <c r="T35" s="6">
        <f t="shared" si="4"/>
        <v>26510341.41</v>
      </c>
      <c r="U35" s="7">
        <f t="shared" si="5"/>
        <v>0.7229174183537228</v>
      </c>
      <c r="V35" s="7">
        <f t="shared" si="6"/>
        <v>1.371434483164205</v>
      </c>
      <c r="W35" s="7">
        <f t="shared" si="7"/>
        <v>0.2548423241186406</v>
      </c>
      <c r="X35" s="7">
        <f t="shared" si="8"/>
        <v>2.3491942256365688</v>
      </c>
      <c r="Y35" s="36">
        <v>179768.0398959237</v>
      </c>
      <c r="Z35" s="36">
        <f t="shared" si="9"/>
        <v>4223.100412775083</v>
      </c>
      <c r="AA35" s="6">
        <f t="shared" si="10"/>
        <v>1137472606.5920775</v>
      </c>
      <c r="AB35" s="7">
        <f t="shared" si="11"/>
        <v>0.2528290697581033</v>
      </c>
      <c r="AC35" s="7">
        <f t="shared" si="12"/>
        <v>1.3606001507472079</v>
      </c>
      <c r="AD35" s="7">
        <f t="shared" si="13"/>
        <v>0.7172063707487284</v>
      </c>
      <c r="AE35" s="7">
        <f t="shared" si="14"/>
        <v>2.3306355912540395</v>
      </c>
    </row>
    <row r="36" spans="1:31" ht="12.75">
      <c r="A36" s="1" t="s">
        <v>74</v>
      </c>
      <c r="B36" s="1" t="s">
        <v>75</v>
      </c>
      <c r="C36" s="2" t="s">
        <v>52</v>
      </c>
      <c r="D36" s="1"/>
      <c r="E36" s="3">
        <v>824124840</v>
      </c>
      <c r="F36" s="4">
        <v>103.23</v>
      </c>
      <c r="G36" s="5">
        <f t="shared" si="0"/>
        <v>1.0323</v>
      </c>
      <c r="H36" s="4">
        <v>1970473.29</v>
      </c>
      <c r="I36" s="4">
        <v>0</v>
      </c>
      <c r="J36" s="4">
        <v>0</v>
      </c>
      <c r="K36" s="4">
        <v>35987.33</v>
      </c>
      <c r="L36" s="6">
        <f t="shared" si="1"/>
        <v>2006460.62</v>
      </c>
      <c r="M36" s="4">
        <v>7175022</v>
      </c>
      <c r="N36" s="4">
        <v>3026949.07</v>
      </c>
      <c r="O36" s="4">
        <v>0</v>
      </c>
      <c r="P36" s="6">
        <f t="shared" si="2"/>
        <v>10201971.07</v>
      </c>
      <c r="Q36" s="4">
        <v>3564135.62</v>
      </c>
      <c r="R36" s="4">
        <v>0</v>
      </c>
      <c r="S36" s="6">
        <f t="shared" si="3"/>
        <v>3564135.62</v>
      </c>
      <c r="T36" s="6">
        <f t="shared" si="4"/>
        <v>15772567.310000002</v>
      </c>
      <c r="U36" s="7">
        <f t="shared" si="5"/>
        <v>0.43247520848904397</v>
      </c>
      <c r="V36" s="7">
        <f t="shared" si="6"/>
        <v>1.2379157349510301</v>
      </c>
      <c r="W36" s="7">
        <f t="shared" si="7"/>
        <v>0.2434656162044576</v>
      </c>
      <c r="X36" s="7">
        <f t="shared" si="8"/>
        <v>1.9138565596445316</v>
      </c>
      <c r="Y36" s="36">
        <v>136831.92631578946</v>
      </c>
      <c r="Z36" s="36">
        <f t="shared" si="9"/>
        <v>2618.7667974827086</v>
      </c>
      <c r="AA36" s="6">
        <f t="shared" si="10"/>
        <v>798338506.2481837</v>
      </c>
      <c r="AB36" s="7">
        <f t="shared" si="11"/>
        <v>0.2513295556078615</v>
      </c>
      <c r="AC36" s="7">
        <f t="shared" si="12"/>
        <v>1.2779004131899483</v>
      </c>
      <c r="AD36" s="7">
        <f t="shared" si="13"/>
        <v>0.44644415772324003</v>
      </c>
      <c r="AE36" s="7">
        <f t="shared" si="14"/>
        <v>1.97567412652105</v>
      </c>
    </row>
    <row r="37" spans="1:31" ht="12.75">
      <c r="A37" s="1" t="s">
        <v>76</v>
      </c>
      <c r="B37" s="1" t="s">
        <v>77</v>
      </c>
      <c r="C37" s="2" t="s">
        <v>52</v>
      </c>
      <c r="D37" s="3" t="s">
        <v>57</v>
      </c>
      <c r="E37" s="3">
        <v>791334803</v>
      </c>
      <c r="F37" s="4">
        <v>92.13</v>
      </c>
      <c r="G37" s="5">
        <f t="shared" si="0"/>
        <v>0.9213</v>
      </c>
      <c r="H37" s="4">
        <v>1823436.26</v>
      </c>
      <c r="I37" s="4">
        <v>0</v>
      </c>
      <c r="J37" s="4">
        <v>0</v>
      </c>
      <c r="K37" s="4">
        <v>34892.62</v>
      </c>
      <c r="L37" s="6">
        <f t="shared" si="1"/>
        <v>1858328.8800000001</v>
      </c>
      <c r="M37" s="4">
        <v>5661862.5</v>
      </c>
      <c r="N37" s="4">
        <v>0</v>
      </c>
      <c r="O37" s="4">
        <v>0</v>
      </c>
      <c r="P37" s="6">
        <f t="shared" si="2"/>
        <v>5661862.5</v>
      </c>
      <c r="Q37" s="4">
        <v>8680928.02</v>
      </c>
      <c r="R37" s="4">
        <v>0</v>
      </c>
      <c r="S37" s="6">
        <f t="shared" si="3"/>
        <v>8680928.02</v>
      </c>
      <c r="T37" s="6">
        <f t="shared" si="4"/>
        <v>16201119.399999999</v>
      </c>
      <c r="U37" s="7">
        <f t="shared" si="5"/>
        <v>1.0969981336711156</v>
      </c>
      <c r="V37" s="7">
        <f t="shared" si="6"/>
        <v>0.7154825591564434</v>
      </c>
      <c r="W37" s="7">
        <f t="shared" si="7"/>
        <v>0.23483472140426007</v>
      </c>
      <c r="X37" s="7">
        <f t="shared" si="8"/>
        <v>2.047315414231819</v>
      </c>
      <c r="Y37" s="36">
        <v>185289.15607985482</v>
      </c>
      <c r="Z37" s="36">
        <f t="shared" si="9"/>
        <v>3793.453453322921</v>
      </c>
      <c r="AA37" s="6">
        <f t="shared" si="10"/>
        <v>858932815.586671</v>
      </c>
      <c r="AB37" s="7">
        <f t="shared" si="11"/>
        <v>0.2163532288297448</v>
      </c>
      <c r="AC37" s="7">
        <f t="shared" si="12"/>
        <v>0.6591740817508314</v>
      </c>
      <c r="AD37" s="7">
        <f t="shared" si="13"/>
        <v>1.0106643805511988</v>
      </c>
      <c r="AE37" s="7">
        <f t="shared" si="14"/>
        <v>1.886191691131775</v>
      </c>
    </row>
    <row r="38" spans="1:31" ht="12.75">
      <c r="A38" s="1" t="s">
        <v>78</v>
      </c>
      <c r="B38" s="1" t="s">
        <v>79</v>
      </c>
      <c r="C38" s="2" t="s">
        <v>52</v>
      </c>
      <c r="D38" s="1"/>
      <c r="E38" s="3">
        <v>643074382</v>
      </c>
      <c r="F38" s="4">
        <v>96.7</v>
      </c>
      <c r="G38" s="5">
        <f t="shared" si="0"/>
        <v>0.9670000000000001</v>
      </c>
      <c r="H38" s="4">
        <v>1436314.37</v>
      </c>
      <c r="I38" s="4">
        <v>0</v>
      </c>
      <c r="J38" s="4">
        <v>0</v>
      </c>
      <c r="K38" s="4">
        <v>29074.85</v>
      </c>
      <c r="L38" s="6">
        <f t="shared" si="1"/>
        <v>1465389.2200000002</v>
      </c>
      <c r="M38" s="4">
        <v>10069860</v>
      </c>
      <c r="N38" s="4">
        <v>0</v>
      </c>
      <c r="O38" s="4">
        <v>0</v>
      </c>
      <c r="P38" s="6">
        <f t="shared" si="2"/>
        <v>10069860</v>
      </c>
      <c r="Q38" s="4">
        <v>4224097</v>
      </c>
      <c r="R38" s="4">
        <v>0</v>
      </c>
      <c r="S38" s="6">
        <f t="shared" si="3"/>
        <v>4224097</v>
      </c>
      <c r="T38" s="6">
        <f t="shared" si="4"/>
        <v>15759346.22</v>
      </c>
      <c r="U38" s="7">
        <f t="shared" si="5"/>
        <v>0.6568597845342252</v>
      </c>
      <c r="V38" s="7">
        <f t="shared" si="6"/>
        <v>1.5658935081012137</v>
      </c>
      <c r="W38" s="7">
        <f t="shared" si="7"/>
        <v>0.22787242984902487</v>
      </c>
      <c r="X38" s="7">
        <f t="shared" si="8"/>
        <v>2.450625722484464</v>
      </c>
      <c r="Y38" s="36">
        <v>235134.57985041794</v>
      </c>
      <c r="Z38" s="36">
        <f t="shared" si="9"/>
        <v>5762.268496270113</v>
      </c>
      <c r="AA38" s="6">
        <f t="shared" si="10"/>
        <v>665020043.4332988</v>
      </c>
      <c r="AB38" s="7">
        <f t="shared" si="11"/>
        <v>0.22035263966400706</v>
      </c>
      <c r="AC38" s="7">
        <f t="shared" si="12"/>
        <v>1.5142190223338738</v>
      </c>
      <c r="AD38" s="7">
        <f t="shared" si="13"/>
        <v>0.6351834116445958</v>
      </c>
      <c r="AE38" s="7">
        <f t="shared" si="14"/>
        <v>2.3697550736424766</v>
      </c>
    </row>
    <row r="39" spans="1:31" ht="12.75">
      <c r="A39" s="1" t="s">
        <v>80</v>
      </c>
      <c r="B39" s="1" t="s">
        <v>81</v>
      </c>
      <c r="C39" s="2" t="s">
        <v>52</v>
      </c>
      <c r="D39" s="1"/>
      <c r="E39" s="3">
        <v>1972971895</v>
      </c>
      <c r="F39" s="4">
        <v>87.53</v>
      </c>
      <c r="G39" s="5">
        <f t="shared" si="0"/>
        <v>0.8753</v>
      </c>
      <c r="H39" s="4">
        <v>5286414.96</v>
      </c>
      <c r="I39" s="4">
        <v>0</v>
      </c>
      <c r="J39" s="4">
        <v>0</v>
      </c>
      <c r="K39" s="4">
        <v>95969.85</v>
      </c>
      <c r="L39" s="6">
        <f t="shared" si="1"/>
        <v>5382384.81</v>
      </c>
      <c r="M39" s="4">
        <v>1448000</v>
      </c>
      <c r="N39" s="4">
        <v>0</v>
      </c>
      <c r="O39" s="4">
        <v>26743316.5</v>
      </c>
      <c r="P39" s="6">
        <f t="shared" si="2"/>
        <v>28191316.5</v>
      </c>
      <c r="Q39" s="4">
        <v>27338753.04</v>
      </c>
      <c r="R39" s="4">
        <v>0</v>
      </c>
      <c r="S39" s="6">
        <f t="shared" si="3"/>
        <v>27338753.04</v>
      </c>
      <c r="T39" s="6">
        <f t="shared" si="4"/>
        <v>60912454.35</v>
      </c>
      <c r="U39" s="7">
        <f t="shared" si="5"/>
        <v>1.3856635823998902</v>
      </c>
      <c r="V39" s="7">
        <f t="shared" si="6"/>
        <v>1.4288757265850458</v>
      </c>
      <c r="W39" s="7">
        <f t="shared" si="7"/>
        <v>0.2728059544913081</v>
      </c>
      <c r="X39" s="7">
        <f t="shared" si="8"/>
        <v>3.0873452634762444</v>
      </c>
      <c r="Y39" s="36">
        <v>227450.53019824805</v>
      </c>
      <c r="Z39" s="36">
        <f t="shared" si="9"/>
        <v>7022.183170827216</v>
      </c>
      <c r="AA39" s="6">
        <f t="shared" si="10"/>
        <v>2254052204.9583</v>
      </c>
      <c r="AB39" s="7">
        <f t="shared" si="11"/>
        <v>0.238787051966242</v>
      </c>
      <c r="AC39" s="7">
        <f t="shared" si="12"/>
        <v>1.2506949234798905</v>
      </c>
      <c r="AD39" s="7">
        <f t="shared" si="13"/>
        <v>1.2128713336746237</v>
      </c>
      <c r="AE39" s="7">
        <f t="shared" si="14"/>
        <v>2.7023533091207566</v>
      </c>
    </row>
    <row r="40" spans="1:31" ht="12.75">
      <c r="A40" s="1" t="s">
        <v>82</v>
      </c>
      <c r="B40" s="1" t="s">
        <v>83</v>
      </c>
      <c r="C40" s="2" t="s">
        <v>52</v>
      </c>
      <c r="D40" s="1"/>
      <c r="E40" s="3">
        <v>1142979345</v>
      </c>
      <c r="F40" s="4">
        <v>86.48</v>
      </c>
      <c r="G40" s="5">
        <f t="shared" si="0"/>
        <v>0.8648</v>
      </c>
      <c r="H40" s="4">
        <v>3054696.74</v>
      </c>
      <c r="I40" s="4">
        <v>0</v>
      </c>
      <c r="J40" s="4">
        <v>0</v>
      </c>
      <c r="K40" s="4">
        <v>59233.39</v>
      </c>
      <c r="L40" s="6">
        <f t="shared" si="1"/>
        <v>3113930.1300000004</v>
      </c>
      <c r="M40" s="4">
        <v>5698191</v>
      </c>
      <c r="N40" s="4">
        <v>0</v>
      </c>
      <c r="O40" s="4">
        <v>0</v>
      </c>
      <c r="P40" s="6">
        <f t="shared" si="2"/>
        <v>5698191</v>
      </c>
      <c r="Q40" s="4">
        <v>5823849.07</v>
      </c>
      <c r="R40" s="4">
        <v>0</v>
      </c>
      <c r="S40" s="6">
        <f t="shared" si="3"/>
        <v>5823849.07</v>
      </c>
      <c r="T40" s="6">
        <f t="shared" si="4"/>
        <v>14635970.200000001</v>
      </c>
      <c r="U40" s="7">
        <f t="shared" si="5"/>
        <v>0.509532310927281</v>
      </c>
      <c r="V40" s="7">
        <f t="shared" si="6"/>
        <v>0.4985384053462489</v>
      </c>
      <c r="W40" s="7">
        <f t="shared" si="7"/>
        <v>0.27243975524334607</v>
      </c>
      <c r="X40" s="7">
        <f t="shared" si="8"/>
        <v>1.280510471516876</v>
      </c>
      <c r="Y40" s="36">
        <v>374209.7229766431</v>
      </c>
      <c r="Z40" s="36">
        <f t="shared" si="9"/>
        <v>4791.7946881502085</v>
      </c>
      <c r="AA40" s="6">
        <f t="shared" si="10"/>
        <v>1321668992.8307123</v>
      </c>
      <c r="AB40" s="7">
        <f t="shared" si="11"/>
        <v>0.23560590033444567</v>
      </c>
      <c r="AC40" s="7">
        <f t="shared" si="12"/>
        <v>0.431136012943436</v>
      </c>
      <c r="AD40" s="7">
        <f t="shared" si="13"/>
        <v>0.44064354248991267</v>
      </c>
      <c r="AE40" s="7">
        <f t="shared" si="14"/>
        <v>1.1073854557677942</v>
      </c>
    </row>
    <row r="41" spans="1:31" ht="12.75">
      <c r="A41" s="1" t="s">
        <v>84</v>
      </c>
      <c r="B41" s="1" t="s">
        <v>85</v>
      </c>
      <c r="C41" s="2" t="s">
        <v>52</v>
      </c>
      <c r="D41" s="1"/>
      <c r="E41" s="3">
        <v>2253476202</v>
      </c>
      <c r="F41" s="4">
        <v>90.58</v>
      </c>
      <c r="G41" s="5">
        <f t="shared" si="0"/>
        <v>0.9057999999999999</v>
      </c>
      <c r="H41" s="4">
        <v>5947438.31</v>
      </c>
      <c r="I41" s="4">
        <v>0</v>
      </c>
      <c r="J41" s="4">
        <v>0</v>
      </c>
      <c r="K41" s="4">
        <v>107881.62</v>
      </c>
      <c r="L41" s="6">
        <f t="shared" si="1"/>
        <v>6055319.93</v>
      </c>
      <c r="M41" s="4">
        <v>40888742.5</v>
      </c>
      <c r="N41" s="4">
        <v>0</v>
      </c>
      <c r="O41" s="4">
        <v>0</v>
      </c>
      <c r="P41" s="6">
        <f t="shared" si="2"/>
        <v>40888742.5</v>
      </c>
      <c r="Q41" s="4">
        <v>15008210.94</v>
      </c>
      <c r="R41" s="4">
        <v>0</v>
      </c>
      <c r="S41" s="6">
        <f t="shared" si="3"/>
        <v>15008210.94</v>
      </c>
      <c r="T41" s="6">
        <f t="shared" si="4"/>
        <v>61952273.37</v>
      </c>
      <c r="U41" s="7">
        <f t="shared" si="5"/>
        <v>0.6660026374665038</v>
      </c>
      <c r="V41" s="7">
        <f t="shared" si="6"/>
        <v>1.8144741206368418</v>
      </c>
      <c r="W41" s="7">
        <f t="shared" si="7"/>
        <v>0.2687101787285704</v>
      </c>
      <c r="X41" s="7">
        <f t="shared" si="8"/>
        <v>2.749186936831916</v>
      </c>
      <c r="Y41" s="36">
        <v>180579.30054858935</v>
      </c>
      <c r="Z41" s="36">
        <f t="shared" si="9"/>
        <v>4964.462541304262</v>
      </c>
      <c r="AA41" s="6">
        <f t="shared" si="10"/>
        <v>2487829765.9527493</v>
      </c>
      <c r="AB41" s="7">
        <f t="shared" si="11"/>
        <v>0.24339767989233901</v>
      </c>
      <c r="AC41" s="7">
        <f t="shared" si="12"/>
        <v>1.6435506584728512</v>
      </c>
      <c r="AD41" s="7">
        <f t="shared" si="13"/>
        <v>0.6032651890171591</v>
      </c>
      <c r="AE41" s="7">
        <f t="shared" si="14"/>
        <v>2.490213527382349</v>
      </c>
    </row>
    <row r="42" spans="1:31" ht="12.75">
      <c r="A42" s="1" t="s">
        <v>86</v>
      </c>
      <c r="B42" s="1" t="s">
        <v>87</v>
      </c>
      <c r="C42" s="2" t="s">
        <v>52</v>
      </c>
      <c r="D42" s="1"/>
      <c r="E42" s="3">
        <v>528029880</v>
      </c>
      <c r="F42" s="4">
        <v>83.63</v>
      </c>
      <c r="G42" s="5">
        <f t="shared" si="0"/>
        <v>0.8362999999999999</v>
      </c>
      <c r="H42" s="4">
        <v>1767604.85</v>
      </c>
      <c r="I42" s="4">
        <v>0</v>
      </c>
      <c r="J42" s="4">
        <v>0</v>
      </c>
      <c r="K42" s="4">
        <v>32833.07</v>
      </c>
      <c r="L42" s="6">
        <f t="shared" si="1"/>
        <v>1800437.9200000002</v>
      </c>
      <c r="M42" s="4">
        <v>8747071</v>
      </c>
      <c r="N42" s="4">
        <v>0</v>
      </c>
      <c r="O42" s="4">
        <v>0</v>
      </c>
      <c r="P42" s="6">
        <f t="shared" si="2"/>
        <v>8747071</v>
      </c>
      <c r="Q42" s="4">
        <v>6434408.48</v>
      </c>
      <c r="R42" s="4">
        <v>0</v>
      </c>
      <c r="S42" s="6">
        <f t="shared" si="3"/>
        <v>6434408.48</v>
      </c>
      <c r="T42" s="6">
        <f t="shared" si="4"/>
        <v>16981917.4</v>
      </c>
      <c r="U42" s="7">
        <f t="shared" si="5"/>
        <v>1.218569009768917</v>
      </c>
      <c r="V42" s="7">
        <f t="shared" si="6"/>
        <v>1.6565484892635243</v>
      </c>
      <c r="W42" s="7">
        <f t="shared" si="7"/>
        <v>0.3409727343460185</v>
      </c>
      <c r="X42" s="7">
        <f t="shared" si="8"/>
        <v>3.2160902333784596</v>
      </c>
      <c r="Y42" s="36">
        <v>160507.30015392508</v>
      </c>
      <c r="Z42" s="36">
        <f t="shared" si="9"/>
        <v>5162.059604109833</v>
      </c>
      <c r="AA42" s="6">
        <f t="shared" si="10"/>
        <v>631388114.3130456</v>
      </c>
      <c r="AB42" s="7">
        <f t="shared" si="11"/>
        <v>0.28515549773357524</v>
      </c>
      <c r="AC42" s="7">
        <f t="shared" si="12"/>
        <v>1.3853715015710852</v>
      </c>
      <c r="AD42" s="7">
        <f t="shared" si="13"/>
        <v>1.0190892628697452</v>
      </c>
      <c r="AE42" s="7">
        <f t="shared" si="14"/>
        <v>2.6896162621744053</v>
      </c>
    </row>
    <row r="43" spans="1:31" ht="12.75">
      <c r="A43" s="1" t="s">
        <v>88</v>
      </c>
      <c r="B43" s="1" t="s">
        <v>89</v>
      </c>
      <c r="C43" s="2" t="s">
        <v>52</v>
      </c>
      <c r="D43" s="1"/>
      <c r="E43" s="3">
        <v>2807673240</v>
      </c>
      <c r="F43" s="4">
        <v>97.43</v>
      </c>
      <c r="G43" s="5">
        <f t="shared" si="0"/>
        <v>0.9743</v>
      </c>
      <c r="H43" s="4">
        <v>6634009.74</v>
      </c>
      <c r="I43" s="4">
        <v>0</v>
      </c>
      <c r="J43" s="4">
        <v>0</v>
      </c>
      <c r="K43" s="4">
        <v>120816.7</v>
      </c>
      <c r="L43" s="6">
        <f t="shared" si="1"/>
        <v>6754826.44</v>
      </c>
      <c r="M43" s="4">
        <v>31182453</v>
      </c>
      <c r="N43" s="4">
        <v>0</v>
      </c>
      <c r="O43" s="4">
        <v>0</v>
      </c>
      <c r="P43" s="6">
        <f t="shared" si="2"/>
        <v>31182453</v>
      </c>
      <c r="Q43" s="4">
        <v>30790496</v>
      </c>
      <c r="R43" s="4">
        <v>0</v>
      </c>
      <c r="S43" s="6">
        <f t="shared" si="3"/>
        <v>30790496</v>
      </c>
      <c r="T43" s="6">
        <f t="shared" si="4"/>
        <v>68727775.44</v>
      </c>
      <c r="U43" s="7">
        <f t="shared" si="5"/>
        <v>1.0966552503809168</v>
      </c>
      <c r="V43" s="7">
        <f t="shared" si="6"/>
        <v>1.1106154575167015</v>
      </c>
      <c r="W43" s="7">
        <f t="shared" si="7"/>
        <v>0.24058449337217036</v>
      </c>
      <c r="X43" s="7">
        <f t="shared" si="8"/>
        <v>2.447855201269789</v>
      </c>
      <c r="Y43" s="36">
        <v>224972.87558518938</v>
      </c>
      <c r="Z43" s="36">
        <f t="shared" si="9"/>
        <v>5507.010236458269</v>
      </c>
      <c r="AA43" s="6">
        <f t="shared" si="10"/>
        <v>2881733798.6246533</v>
      </c>
      <c r="AB43" s="7">
        <f t="shared" si="11"/>
        <v>0.2344014718925056</v>
      </c>
      <c r="AC43" s="7">
        <f t="shared" si="12"/>
        <v>1.0820726402585226</v>
      </c>
      <c r="AD43" s="7">
        <f t="shared" si="13"/>
        <v>1.0684712104461274</v>
      </c>
      <c r="AE43" s="7">
        <f t="shared" si="14"/>
        <v>2.3849453225971553</v>
      </c>
    </row>
    <row r="44" spans="1:31" ht="12.75">
      <c r="A44" s="1" t="s">
        <v>90</v>
      </c>
      <c r="B44" s="1" t="s">
        <v>91</v>
      </c>
      <c r="C44" s="2" t="s">
        <v>52</v>
      </c>
      <c r="D44" s="1"/>
      <c r="E44" s="3">
        <v>2047470071</v>
      </c>
      <c r="F44" s="4">
        <v>88.49</v>
      </c>
      <c r="G44" s="5">
        <f t="shared" si="0"/>
        <v>0.8848999999999999</v>
      </c>
      <c r="H44" s="4">
        <v>5495089.78</v>
      </c>
      <c r="I44" s="4">
        <v>0</v>
      </c>
      <c r="J44" s="4">
        <v>0</v>
      </c>
      <c r="K44" s="4">
        <v>100365.76</v>
      </c>
      <c r="L44" s="6">
        <f t="shared" si="1"/>
        <v>5595455.54</v>
      </c>
      <c r="M44" s="4">
        <v>13103329</v>
      </c>
      <c r="N44" s="4">
        <v>10396240.67</v>
      </c>
      <c r="O44" s="4">
        <v>0</v>
      </c>
      <c r="P44" s="6">
        <f t="shared" si="2"/>
        <v>23499569.67</v>
      </c>
      <c r="Q44" s="4">
        <v>6441583</v>
      </c>
      <c r="R44" s="4">
        <v>0</v>
      </c>
      <c r="S44" s="6">
        <f t="shared" si="3"/>
        <v>6441583</v>
      </c>
      <c r="T44" s="6">
        <f t="shared" si="4"/>
        <v>35536608.21</v>
      </c>
      <c r="U44" s="7">
        <f t="shared" si="5"/>
        <v>0.3146118271147125</v>
      </c>
      <c r="V44" s="7">
        <f t="shared" si="6"/>
        <v>1.1477369072614885</v>
      </c>
      <c r="W44" s="7">
        <f t="shared" si="7"/>
        <v>0.2732863165744414</v>
      </c>
      <c r="X44" s="7">
        <f t="shared" si="8"/>
        <v>1.7356350509506422</v>
      </c>
      <c r="Y44" s="36">
        <v>511945.0894847846</v>
      </c>
      <c r="Z44" s="36">
        <f t="shared" si="9"/>
        <v>8885.498414718551</v>
      </c>
      <c r="AA44" s="6">
        <f t="shared" si="10"/>
        <v>2313786948.807775</v>
      </c>
      <c r="AB44" s="7">
        <f t="shared" si="11"/>
        <v>0.24183106153672318</v>
      </c>
      <c r="AC44" s="7">
        <f t="shared" si="12"/>
        <v>1.015632389235691</v>
      </c>
      <c r="AD44" s="7">
        <f t="shared" si="13"/>
        <v>0.278400005813809</v>
      </c>
      <c r="AE44" s="7">
        <f t="shared" si="14"/>
        <v>1.5358634565862233</v>
      </c>
    </row>
    <row r="45" spans="1:31" ht="12.75">
      <c r="A45" s="1" t="s">
        <v>92</v>
      </c>
      <c r="B45" s="1" t="s">
        <v>93</v>
      </c>
      <c r="C45" s="2" t="s">
        <v>52</v>
      </c>
      <c r="D45" s="1"/>
      <c r="E45" s="3">
        <v>1183962020</v>
      </c>
      <c r="F45" s="4">
        <v>101.77</v>
      </c>
      <c r="G45" s="5">
        <f t="shared" si="0"/>
        <v>1.0177</v>
      </c>
      <c r="H45" s="4">
        <v>2670052.76</v>
      </c>
      <c r="I45" s="4">
        <v>0</v>
      </c>
      <c r="J45" s="4">
        <v>0</v>
      </c>
      <c r="K45" s="4">
        <v>49710.5</v>
      </c>
      <c r="L45" s="6">
        <f t="shared" si="1"/>
        <v>2719763.26</v>
      </c>
      <c r="M45" s="4">
        <v>18924597</v>
      </c>
      <c r="N45" s="4">
        <v>0</v>
      </c>
      <c r="O45" s="4">
        <v>0</v>
      </c>
      <c r="P45" s="6">
        <f t="shared" si="2"/>
        <v>18924597</v>
      </c>
      <c r="Q45" s="4">
        <v>10722627</v>
      </c>
      <c r="R45" s="4">
        <v>0</v>
      </c>
      <c r="S45" s="6">
        <f t="shared" si="3"/>
        <v>10722627</v>
      </c>
      <c r="T45" s="6">
        <f t="shared" si="4"/>
        <v>32366987.259999998</v>
      </c>
      <c r="U45" s="7">
        <f t="shared" si="5"/>
        <v>0.9056563317799671</v>
      </c>
      <c r="V45" s="7">
        <f t="shared" si="6"/>
        <v>1.598412506509288</v>
      </c>
      <c r="W45" s="7">
        <f t="shared" si="7"/>
        <v>0.2297171035942521</v>
      </c>
      <c r="X45" s="7">
        <f t="shared" si="8"/>
        <v>2.7337859418835073</v>
      </c>
      <c r="Y45" s="36">
        <v>159046.66789736017</v>
      </c>
      <c r="Z45" s="36">
        <f t="shared" si="9"/>
        <v>4347.995448012181</v>
      </c>
      <c r="AA45" s="6">
        <f t="shared" si="10"/>
        <v>1163370364.547509</v>
      </c>
      <c r="AB45" s="7">
        <f t="shared" si="11"/>
        <v>0.23378309632787037</v>
      </c>
      <c r="AC45" s="7">
        <f t="shared" si="12"/>
        <v>1.626704407874503</v>
      </c>
      <c r="AD45" s="7">
        <f t="shared" si="13"/>
        <v>0.9216864488524725</v>
      </c>
      <c r="AE45" s="7">
        <f t="shared" si="14"/>
        <v>2.782173953054846</v>
      </c>
    </row>
    <row r="46" spans="1:31" ht="12.75">
      <c r="A46" s="1" t="s">
        <v>94</v>
      </c>
      <c r="B46" s="1" t="s">
        <v>95</v>
      </c>
      <c r="C46" s="2" t="s">
        <v>52</v>
      </c>
      <c r="D46" s="1"/>
      <c r="E46" s="3">
        <v>1073586203</v>
      </c>
      <c r="F46" s="4">
        <v>88.29</v>
      </c>
      <c r="G46" s="5">
        <f t="shared" si="0"/>
        <v>0.8829</v>
      </c>
      <c r="H46" s="4">
        <v>2879766.81</v>
      </c>
      <c r="I46" s="4">
        <v>0</v>
      </c>
      <c r="J46" s="4">
        <v>0</v>
      </c>
      <c r="K46" s="4">
        <v>52475.75</v>
      </c>
      <c r="L46" s="6">
        <f t="shared" si="1"/>
        <v>2932242.56</v>
      </c>
      <c r="M46" s="4">
        <v>20923341</v>
      </c>
      <c r="N46" s="4">
        <v>0</v>
      </c>
      <c r="O46" s="4">
        <v>0</v>
      </c>
      <c r="P46" s="6">
        <f t="shared" si="2"/>
        <v>20923341</v>
      </c>
      <c r="Q46" s="4">
        <v>7004634</v>
      </c>
      <c r="R46" s="4">
        <v>0</v>
      </c>
      <c r="S46" s="6">
        <f t="shared" si="3"/>
        <v>7004634</v>
      </c>
      <c r="T46" s="6">
        <f t="shared" si="4"/>
        <v>30860217.56</v>
      </c>
      <c r="U46" s="7">
        <f t="shared" si="5"/>
        <v>0.6524519391574186</v>
      </c>
      <c r="V46" s="7">
        <f t="shared" si="6"/>
        <v>1.948920444537419</v>
      </c>
      <c r="W46" s="7">
        <f t="shared" si="7"/>
        <v>0.2731259540972324</v>
      </c>
      <c r="X46" s="7">
        <f t="shared" si="8"/>
        <v>2.87449833779207</v>
      </c>
      <c r="Y46" s="36">
        <v>251966.6926677067</v>
      </c>
      <c r="Z46" s="36">
        <f t="shared" si="9"/>
        <v>7242.778392522881</v>
      </c>
      <c r="AA46" s="6">
        <f t="shared" si="10"/>
        <v>1215977124.249632</v>
      </c>
      <c r="AB46" s="7">
        <f t="shared" si="11"/>
        <v>0.24114290487244647</v>
      </c>
      <c r="AC46" s="7">
        <f t="shared" si="12"/>
        <v>1.7207018604820874</v>
      </c>
      <c r="AD46" s="7">
        <f t="shared" si="13"/>
        <v>0.5760498170820848</v>
      </c>
      <c r="AE46" s="7">
        <f t="shared" si="14"/>
        <v>2.5378945824366186</v>
      </c>
    </row>
    <row r="47" spans="1:31" ht="12.75">
      <c r="A47" s="1" t="s">
        <v>96</v>
      </c>
      <c r="B47" s="1" t="s">
        <v>97</v>
      </c>
      <c r="C47" s="2" t="s">
        <v>52</v>
      </c>
      <c r="D47" s="1"/>
      <c r="E47" s="3">
        <v>2251321252</v>
      </c>
      <c r="F47" s="4">
        <v>88.17</v>
      </c>
      <c r="G47" s="5">
        <f t="shared" si="0"/>
        <v>0.8817</v>
      </c>
      <c r="H47" s="4">
        <v>6261294.93</v>
      </c>
      <c r="I47" s="4">
        <v>0</v>
      </c>
      <c r="J47" s="4">
        <v>0</v>
      </c>
      <c r="K47" s="4">
        <v>115130.04</v>
      </c>
      <c r="L47" s="6">
        <f t="shared" si="1"/>
        <v>6376424.97</v>
      </c>
      <c r="M47" s="4">
        <v>40962766.5</v>
      </c>
      <c r="N47" s="4">
        <v>0</v>
      </c>
      <c r="O47" s="4">
        <v>0</v>
      </c>
      <c r="P47" s="6">
        <f t="shared" si="2"/>
        <v>40962766.5</v>
      </c>
      <c r="Q47" s="4">
        <v>38658235.93</v>
      </c>
      <c r="R47" s="4">
        <v>0</v>
      </c>
      <c r="S47" s="6">
        <f t="shared" si="3"/>
        <v>38658235.93</v>
      </c>
      <c r="T47" s="6">
        <f t="shared" si="4"/>
        <v>85997427.4</v>
      </c>
      <c r="U47" s="7">
        <f t="shared" si="5"/>
        <v>1.7171354774738297</v>
      </c>
      <c r="V47" s="7">
        <f t="shared" si="6"/>
        <v>1.8194989481669939</v>
      </c>
      <c r="W47" s="7">
        <f t="shared" si="7"/>
        <v>0.28323034592843616</v>
      </c>
      <c r="X47" s="7">
        <f t="shared" si="8"/>
        <v>3.81986477156926</v>
      </c>
      <c r="Y47" s="36">
        <v>117514.35387673957</v>
      </c>
      <c r="Z47" s="36">
        <f t="shared" si="9"/>
        <v>4488.88940527481</v>
      </c>
      <c r="AA47" s="6">
        <f t="shared" si="10"/>
        <v>2553386925.258024</v>
      </c>
      <c r="AB47" s="7">
        <f t="shared" si="11"/>
        <v>0.24972419600510215</v>
      </c>
      <c r="AC47" s="7">
        <f t="shared" si="12"/>
        <v>1.6042522225988387</v>
      </c>
      <c r="AD47" s="7">
        <f t="shared" si="13"/>
        <v>1.5139983504886756</v>
      </c>
      <c r="AE47" s="7">
        <f t="shared" si="14"/>
        <v>3.3679747690926165</v>
      </c>
    </row>
    <row r="48" spans="1:31" ht="12.75">
      <c r="A48" s="1" t="s">
        <v>98</v>
      </c>
      <c r="B48" s="1" t="s">
        <v>99</v>
      </c>
      <c r="C48" s="2" t="s">
        <v>52</v>
      </c>
      <c r="D48" s="1"/>
      <c r="E48" s="3">
        <v>486167352</v>
      </c>
      <c r="F48" s="4">
        <v>94.69</v>
      </c>
      <c r="G48" s="5">
        <f t="shared" si="0"/>
        <v>0.9469</v>
      </c>
      <c r="H48" s="4">
        <v>1222723.09</v>
      </c>
      <c r="I48" s="4">
        <v>0</v>
      </c>
      <c r="J48" s="4">
        <v>0</v>
      </c>
      <c r="K48" s="4">
        <v>22135.33</v>
      </c>
      <c r="L48" s="6">
        <f t="shared" si="1"/>
        <v>1244858.4200000002</v>
      </c>
      <c r="M48" s="4">
        <v>5312804</v>
      </c>
      <c r="N48" s="4">
        <v>2577285</v>
      </c>
      <c r="O48" s="4">
        <v>0</v>
      </c>
      <c r="P48" s="6">
        <f t="shared" si="2"/>
        <v>7890089</v>
      </c>
      <c r="Q48" s="4">
        <v>2820968</v>
      </c>
      <c r="R48" s="4">
        <v>0</v>
      </c>
      <c r="S48" s="6">
        <f t="shared" si="3"/>
        <v>2820968</v>
      </c>
      <c r="T48" s="6">
        <f t="shared" si="4"/>
        <v>11955915.42</v>
      </c>
      <c r="U48" s="7">
        <f t="shared" si="5"/>
        <v>0.5802462852338962</v>
      </c>
      <c r="V48" s="7">
        <f t="shared" si="6"/>
        <v>1.6229162586795833</v>
      </c>
      <c r="W48" s="7">
        <f t="shared" si="7"/>
        <v>0.2560555362014519</v>
      </c>
      <c r="X48" s="7">
        <f t="shared" si="8"/>
        <v>2.459218080114931</v>
      </c>
      <c r="Y48" s="36">
        <v>298318.89763779525</v>
      </c>
      <c r="Z48" s="36">
        <f t="shared" si="9"/>
        <v>7336.312267108216</v>
      </c>
      <c r="AA48" s="6">
        <f t="shared" si="10"/>
        <v>513430512.19769776</v>
      </c>
      <c r="AB48" s="7">
        <f t="shared" si="11"/>
        <v>0.2424589872291548</v>
      </c>
      <c r="AC48" s="7">
        <f t="shared" si="12"/>
        <v>1.5367394053436974</v>
      </c>
      <c r="AD48" s="7">
        <f t="shared" si="13"/>
        <v>0.5494352074879763</v>
      </c>
      <c r="AE48" s="7">
        <f t="shared" si="14"/>
        <v>2.3286336000608285</v>
      </c>
    </row>
    <row r="49" spans="1:31" ht="12.75">
      <c r="A49" s="1" t="s">
        <v>100</v>
      </c>
      <c r="B49" s="1" t="s">
        <v>101</v>
      </c>
      <c r="C49" s="2" t="s">
        <v>52</v>
      </c>
      <c r="D49" s="1"/>
      <c r="E49" s="3">
        <v>858294494</v>
      </c>
      <c r="F49" s="4">
        <v>95.75</v>
      </c>
      <c r="G49" s="5">
        <f t="shared" si="0"/>
        <v>0.9575</v>
      </c>
      <c r="H49" s="4">
        <v>2177431.61</v>
      </c>
      <c r="I49" s="4">
        <v>0</v>
      </c>
      <c r="J49" s="4">
        <v>0</v>
      </c>
      <c r="K49" s="4">
        <v>39596.09</v>
      </c>
      <c r="L49" s="6">
        <f t="shared" si="1"/>
        <v>2217027.6999999997</v>
      </c>
      <c r="M49" s="4">
        <v>12666887.5</v>
      </c>
      <c r="N49" s="4">
        <v>0</v>
      </c>
      <c r="O49" s="4">
        <v>0</v>
      </c>
      <c r="P49" s="6">
        <f t="shared" si="2"/>
        <v>12666887.5</v>
      </c>
      <c r="Q49" s="4">
        <v>7746421</v>
      </c>
      <c r="R49" s="4">
        <v>0</v>
      </c>
      <c r="S49" s="6">
        <f t="shared" si="3"/>
        <v>7746421</v>
      </c>
      <c r="T49" s="6">
        <f t="shared" si="4"/>
        <v>22630336.2</v>
      </c>
      <c r="U49" s="7">
        <f t="shared" si="5"/>
        <v>0.9025364899987346</v>
      </c>
      <c r="V49" s="7">
        <f t="shared" si="6"/>
        <v>1.4758206639503386</v>
      </c>
      <c r="W49" s="7">
        <f t="shared" si="7"/>
        <v>0.2583061775996899</v>
      </c>
      <c r="X49" s="7">
        <f t="shared" si="8"/>
        <v>2.636663331548763</v>
      </c>
      <c r="Y49" s="36">
        <v>195484.7390776699</v>
      </c>
      <c r="Z49" s="36">
        <f t="shared" si="9"/>
        <v>5154.274434034697</v>
      </c>
      <c r="AA49" s="6">
        <f t="shared" si="10"/>
        <v>896391116.4490862</v>
      </c>
      <c r="AB49" s="7">
        <f t="shared" si="11"/>
        <v>0.24732816505170307</v>
      </c>
      <c r="AC49" s="7">
        <f t="shared" si="12"/>
        <v>1.4130982857324492</v>
      </c>
      <c r="AD49" s="7">
        <f t="shared" si="13"/>
        <v>0.8641786891737884</v>
      </c>
      <c r="AE49" s="7">
        <f t="shared" si="14"/>
        <v>2.5246051399579406</v>
      </c>
    </row>
    <row r="50" spans="1:31" ht="12.75">
      <c r="A50" s="1" t="s">
        <v>102</v>
      </c>
      <c r="B50" s="1" t="s">
        <v>103</v>
      </c>
      <c r="C50" s="2" t="s">
        <v>52</v>
      </c>
      <c r="D50" s="1"/>
      <c r="E50" s="3">
        <v>399713214</v>
      </c>
      <c r="F50" s="4">
        <v>89.72</v>
      </c>
      <c r="G50" s="5">
        <f t="shared" si="0"/>
        <v>0.8972</v>
      </c>
      <c r="H50" s="4">
        <v>1101486.47</v>
      </c>
      <c r="I50" s="4">
        <v>0</v>
      </c>
      <c r="J50" s="4">
        <v>0</v>
      </c>
      <c r="K50" s="4">
        <v>19921.52</v>
      </c>
      <c r="L50" s="6">
        <f t="shared" si="1"/>
        <v>1121407.99</v>
      </c>
      <c r="M50" s="4">
        <v>4293672</v>
      </c>
      <c r="N50" s="4">
        <v>2281066.39</v>
      </c>
      <c r="O50" s="4">
        <v>0</v>
      </c>
      <c r="P50" s="6">
        <f t="shared" si="2"/>
        <v>6574738.390000001</v>
      </c>
      <c r="Q50" s="4">
        <v>3163371</v>
      </c>
      <c r="R50" s="4">
        <v>0</v>
      </c>
      <c r="S50" s="6">
        <f t="shared" si="3"/>
        <v>3163371</v>
      </c>
      <c r="T50" s="6">
        <f t="shared" si="4"/>
        <v>10859517.38</v>
      </c>
      <c r="U50" s="7">
        <f t="shared" si="5"/>
        <v>0.7914101633877932</v>
      </c>
      <c r="V50" s="7">
        <f t="shared" si="6"/>
        <v>1.6448639073513343</v>
      </c>
      <c r="W50" s="7">
        <f t="shared" si="7"/>
        <v>0.28055314428509237</v>
      </c>
      <c r="X50" s="7">
        <f t="shared" si="8"/>
        <v>2.71682721502422</v>
      </c>
      <c r="Y50" s="36">
        <v>310659.91071428574</v>
      </c>
      <c r="Z50" s="36">
        <f t="shared" si="9"/>
        <v>8440.093000455658</v>
      </c>
      <c r="AA50" s="6">
        <f t="shared" si="10"/>
        <v>445511830.13820773</v>
      </c>
      <c r="AB50" s="7">
        <f t="shared" si="11"/>
        <v>0.25171228105258486</v>
      </c>
      <c r="AC50" s="7">
        <f t="shared" si="12"/>
        <v>1.4757718976756171</v>
      </c>
      <c r="AD50" s="7">
        <f t="shared" si="13"/>
        <v>0.7100531985915282</v>
      </c>
      <c r="AE50" s="7">
        <f t="shared" si="14"/>
        <v>2.4375373773197304</v>
      </c>
    </row>
    <row r="51" spans="1:31" ht="12.75">
      <c r="A51" s="1" t="s">
        <v>104</v>
      </c>
      <c r="B51" s="1" t="s">
        <v>105</v>
      </c>
      <c r="C51" s="2" t="s">
        <v>52</v>
      </c>
      <c r="D51" s="1"/>
      <c r="E51" s="3">
        <v>824779281</v>
      </c>
      <c r="F51" s="4">
        <v>86.24</v>
      </c>
      <c r="G51" s="5">
        <f t="shared" si="0"/>
        <v>0.8623999999999999</v>
      </c>
      <c r="H51" s="4">
        <v>2294993.12</v>
      </c>
      <c r="I51" s="4">
        <v>0</v>
      </c>
      <c r="J51" s="4">
        <v>0</v>
      </c>
      <c r="K51" s="4">
        <v>41599.53</v>
      </c>
      <c r="L51" s="6">
        <f t="shared" si="1"/>
        <v>2336592.65</v>
      </c>
      <c r="M51" s="4">
        <v>9686205.5</v>
      </c>
      <c r="N51" s="4">
        <v>4818721.45</v>
      </c>
      <c r="O51" s="4">
        <v>0</v>
      </c>
      <c r="P51" s="6">
        <f t="shared" si="2"/>
        <v>14504926.95</v>
      </c>
      <c r="Q51" s="4">
        <v>3835000.92</v>
      </c>
      <c r="R51" s="4">
        <v>0</v>
      </c>
      <c r="S51" s="6">
        <f t="shared" si="3"/>
        <v>3835000.92</v>
      </c>
      <c r="T51" s="6">
        <f t="shared" si="4"/>
        <v>20676520.519999996</v>
      </c>
      <c r="U51" s="7">
        <f t="shared" si="5"/>
        <v>0.4649729943931509</v>
      </c>
      <c r="V51" s="7">
        <f t="shared" si="6"/>
        <v>1.7586434679122354</v>
      </c>
      <c r="W51" s="7">
        <f t="shared" si="7"/>
        <v>0.28329914485327623</v>
      </c>
      <c r="X51" s="7">
        <f t="shared" si="8"/>
        <v>2.506915607158662</v>
      </c>
      <c r="Y51" s="36">
        <v>228993.6183206107</v>
      </c>
      <c r="Z51" s="36">
        <f t="shared" si="9"/>
        <v>5740.676757076726</v>
      </c>
      <c r="AA51" s="6">
        <f t="shared" si="10"/>
        <v>956376717.3005567</v>
      </c>
      <c r="AB51" s="7">
        <f t="shared" si="11"/>
        <v>0.24431718252146536</v>
      </c>
      <c r="AC51" s="7">
        <f t="shared" si="12"/>
        <v>1.5166541267275115</v>
      </c>
      <c r="AD51" s="7">
        <f t="shared" si="13"/>
        <v>0.4009927103646532</v>
      </c>
      <c r="AE51" s="7">
        <f t="shared" si="14"/>
        <v>2.1619640196136296</v>
      </c>
    </row>
    <row r="52" spans="1:31" ht="12.75">
      <c r="A52" s="1" t="s">
        <v>106</v>
      </c>
      <c r="B52" s="1" t="s">
        <v>107</v>
      </c>
      <c r="C52" s="2" t="s">
        <v>52</v>
      </c>
      <c r="D52" s="1"/>
      <c r="E52" s="3">
        <v>635483671</v>
      </c>
      <c r="F52" s="4">
        <v>95.84</v>
      </c>
      <c r="G52" s="5">
        <f t="shared" si="0"/>
        <v>0.9584</v>
      </c>
      <c r="H52" s="4">
        <v>1676095.96</v>
      </c>
      <c r="I52" s="4">
        <v>0</v>
      </c>
      <c r="J52" s="4">
        <v>0</v>
      </c>
      <c r="K52" s="4">
        <v>30379.04</v>
      </c>
      <c r="L52" s="6">
        <f t="shared" si="1"/>
        <v>1706475</v>
      </c>
      <c r="M52" s="4">
        <v>5822158.5</v>
      </c>
      <c r="N52" s="4">
        <v>0</v>
      </c>
      <c r="O52" s="4">
        <v>0</v>
      </c>
      <c r="P52" s="6">
        <f t="shared" si="2"/>
        <v>5822158.5</v>
      </c>
      <c r="Q52" s="4">
        <v>3595000</v>
      </c>
      <c r="R52" s="4">
        <v>0</v>
      </c>
      <c r="S52" s="6">
        <f t="shared" si="3"/>
        <v>3595000</v>
      </c>
      <c r="T52" s="6">
        <f t="shared" si="4"/>
        <v>11123633.5</v>
      </c>
      <c r="U52" s="7">
        <f t="shared" si="5"/>
        <v>0.5657108379107353</v>
      </c>
      <c r="V52" s="7">
        <f t="shared" si="6"/>
        <v>0.9161775141819497</v>
      </c>
      <c r="W52" s="7">
        <f t="shared" si="7"/>
        <v>0.26853168348365003</v>
      </c>
      <c r="X52" s="7">
        <f t="shared" si="8"/>
        <v>1.750420035576335</v>
      </c>
      <c r="Y52" s="36">
        <v>412956.56140350876</v>
      </c>
      <c r="Z52" s="36">
        <f t="shared" si="9"/>
        <v>7228.474389034108</v>
      </c>
      <c r="AA52" s="6">
        <f t="shared" si="10"/>
        <v>663067269.4073455</v>
      </c>
      <c r="AB52" s="7">
        <f t="shared" si="11"/>
        <v>0.2573607654507302</v>
      </c>
      <c r="AC52" s="7">
        <f t="shared" si="12"/>
        <v>0.8780645295919808</v>
      </c>
      <c r="AD52" s="7">
        <f t="shared" si="13"/>
        <v>0.5421772670536487</v>
      </c>
      <c r="AE52" s="7">
        <f t="shared" si="14"/>
        <v>1.6776025620963597</v>
      </c>
    </row>
    <row r="53" spans="1:31" ht="12.75">
      <c r="A53" s="1" t="s">
        <v>108</v>
      </c>
      <c r="B53" s="1" t="s">
        <v>109</v>
      </c>
      <c r="C53" s="2" t="s">
        <v>52</v>
      </c>
      <c r="D53" s="1"/>
      <c r="E53" s="3">
        <v>548391158</v>
      </c>
      <c r="F53" s="4">
        <v>78.36</v>
      </c>
      <c r="G53" s="5">
        <f t="shared" si="0"/>
        <v>0.7836</v>
      </c>
      <c r="H53" s="4">
        <v>1628548.76</v>
      </c>
      <c r="I53" s="4">
        <v>0</v>
      </c>
      <c r="J53" s="4">
        <v>0</v>
      </c>
      <c r="K53" s="4">
        <v>29487.06</v>
      </c>
      <c r="L53" s="6">
        <f t="shared" si="1"/>
        <v>1658035.82</v>
      </c>
      <c r="M53" s="4">
        <v>10988120</v>
      </c>
      <c r="N53" s="4">
        <v>0</v>
      </c>
      <c r="O53" s="4">
        <v>0</v>
      </c>
      <c r="P53" s="6">
        <f t="shared" si="2"/>
        <v>10988120</v>
      </c>
      <c r="Q53" s="4">
        <v>5385270.9</v>
      </c>
      <c r="R53" s="4">
        <v>0</v>
      </c>
      <c r="S53" s="6">
        <f t="shared" si="3"/>
        <v>5385270.9</v>
      </c>
      <c r="T53" s="6">
        <f t="shared" si="4"/>
        <v>18031426.72</v>
      </c>
      <c r="U53" s="7">
        <f t="shared" si="5"/>
        <v>0.9820127150919526</v>
      </c>
      <c r="V53" s="7">
        <f t="shared" si="6"/>
        <v>2.0037011610606603</v>
      </c>
      <c r="W53" s="7">
        <f t="shared" si="7"/>
        <v>0.302345469253536</v>
      </c>
      <c r="X53" s="7">
        <f t="shared" si="8"/>
        <v>3.288059345406149</v>
      </c>
      <c r="Y53" s="36">
        <v>196439.26078028747</v>
      </c>
      <c r="Z53" s="36">
        <f t="shared" si="9"/>
        <v>6459.0394721329985</v>
      </c>
      <c r="AA53" s="6">
        <f t="shared" si="10"/>
        <v>699835576.8249108</v>
      </c>
      <c r="AB53" s="7">
        <f t="shared" si="11"/>
        <v>0.23691790970707077</v>
      </c>
      <c r="AC53" s="7">
        <f t="shared" si="12"/>
        <v>1.5701002298071334</v>
      </c>
      <c r="AD53" s="7">
        <f t="shared" si="13"/>
        <v>0.769505163546054</v>
      </c>
      <c r="AE53" s="7">
        <f t="shared" si="14"/>
        <v>2.5765233030602577</v>
      </c>
    </row>
    <row r="54" spans="1:31" ht="12.75">
      <c r="A54" s="1" t="s">
        <v>110</v>
      </c>
      <c r="B54" s="1" t="s">
        <v>111</v>
      </c>
      <c r="C54" s="2" t="s">
        <v>52</v>
      </c>
      <c r="D54" s="1"/>
      <c r="E54" s="3">
        <v>582049054</v>
      </c>
      <c r="F54" s="4">
        <v>93.34</v>
      </c>
      <c r="G54" s="5">
        <f t="shared" si="0"/>
        <v>0.9334</v>
      </c>
      <c r="H54" s="4">
        <v>1550672.31</v>
      </c>
      <c r="I54" s="4">
        <v>0</v>
      </c>
      <c r="J54" s="4">
        <v>0</v>
      </c>
      <c r="K54" s="4">
        <v>28490.65</v>
      </c>
      <c r="L54" s="6">
        <f t="shared" si="1"/>
        <v>1579162.96</v>
      </c>
      <c r="M54" s="4">
        <v>9697379</v>
      </c>
      <c r="N54" s="4">
        <v>0</v>
      </c>
      <c r="O54" s="4">
        <v>0</v>
      </c>
      <c r="P54" s="6">
        <f t="shared" si="2"/>
        <v>9697379</v>
      </c>
      <c r="Q54" s="4">
        <v>5955481</v>
      </c>
      <c r="R54" s="4">
        <v>0</v>
      </c>
      <c r="S54" s="6">
        <f t="shared" si="3"/>
        <v>5955481</v>
      </c>
      <c r="T54" s="6">
        <f t="shared" si="4"/>
        <v>17232022.96</v>
      </c>
      <c r="U54" s="7">
        <f t="shared" si="5"/>
        <v>1.0231922823467041</v>
      </c>
      <c r="V54" s="7">
        <f t="shared" si="6"/>
        <v>1.6660758974448913</v>
      </c>
      <c r="W54" s="7">
        <f t="shared" si="7"/>
        <v>0.27131097441831764</v>
      </c>
      <c r="X54" s="7">
        <f t="shared" si="8"/>
        <v>2.9605791542099134</v>
      </c>
      <c r="Y54" s="36">
        <v>161060.24844720497</v>
      </c>
      <c r="Z54" s="36">
        <f t="shared" si="9"/>
        <v>4768.316141246646</v>
      </c>
      <c r="AA54" s="6">
        <f t="shared" si="10"/>
        <v>623579445.0396401</v>
      </c>
      <c r="AB54" s="7">
        <f t="shared" si="11"/>
        <v>0.25324166352205774</v>
      </c>
      <c r="AC54" s="7">
        <f t="shared" si="12"/>
        <v>1.5551152426750614</v>
      </c>
      <c r="AD54" s="7">
        <f t="shared" si="13"/>
        <v>0.9550476763424135</v>
      </c>
      <c r="AE54" s="7">
        <f t="shared" si="14"/>
        <v>2.7634045825395326</v>
      </c>
    </row>
    <row r="55" spans="1:31" ht="12.75">
      <c r="A55" s="1" t="s">
        <v>112</v>
      </c>
      <c r="B55" s="1" t="s">
        <v>113</v>
      </c>
      <c r="C55" s="2" t="s">
        <v>52</v>
      </c>
      <c r="D55" s="3" t="s">
        <v>57</v>
      </c>
      <c r="E55" s="3">
        <v>929311740</v>
      </c>
      <c r="F55" s="4">
        <v>86.13</v>
      </c>
      <c r="G55" s="5">
        <f t="shared" si="0"/>
        <v>0.8613</v>
      </c>
      <c r="H55" s="4">
        <v>2550316.1</v>
      </c>
      <c r="I55" s="4">
        <v>0</v>
      </c>
      <c r="J55" s="4">
        <v>0</v>
      </c>
      <c r="K55" s="4">
        <v>46585.27</v>
      </c>
      <c r="L55" s="6">
        <f t="shared" si="1"/>
        <v>2596901.37</v>
      </c>
      <c r="M55" s="4">
        <v>20919160.75</v>
      </c>
      <c r="N55" s="4">
        <v>0</v>
      </c>
      <c r="O55" s="4">
        <v>0</v>
      </c>
      <c r="P55" s="6">
        <f t="shared" si="2"/>
        <v>20919160.75</v>
      </c>
      <c r="Q55" s="4">
        <v>10815537</v>
      </c>
      <c r="R55" s="4">
        <v>0</v>
      </c>
      <c r="S55" s="6">
        <f t="shared" si="3"/>
        <v>10815537</v>
      </c>
      <c r="T55" s="6">
        <f t="shared" si="4"/>
        <v>34331599.120000005</v>
      </c>
      <c r="U55" s="7">
        <f t="shared" si="5"/>
        <v>1.1638222713080113</v>
      </c>
      <c r="V55" s="7">
        <f t="shared" si="6"/>
        <v>2.2510380370315777</v>
      </c>
      <c r="W55" s="7">
        <f t="shared" si="7"/>
        <v>0.27944351267960954</v>
      </c>
      <c r="X55" s="7">
        <f t="shared" si="8"/>
        <v>3.6943038210191994</v>
      </c>
      <c r="Y55" s="36">
        <v>144124.17279411765</v>
      </c>
      <c r="Z55" s="36">
        <f t="shared" si="9"/>
        <v>5324.384822545402</v>
      </c>
      <c r="AA55" s="6">
        <f t="shared" si="10"/>
        <v>1078964054.3364682</v>
      </c>
      <c r="AB55" s="7">
        <f t="shared" si="11"/>
        <v>0.2406846974709477</v>
      </c>
      <c r="AC55" s="7">
        <f t="shared" si="12"/>
        <v>1.938819061295298</v>
      </c>
      <c r="AD55" s="7">
        <f t="shared" si="13"/>
        <v>1.00240012227759</v>
      </c>
      <c r="AE55" s="7">
        <f t="shared" si="14"/>
        <v>3.181903881043836</v>
      </c>
    </row>
    <row r="56" spans="1:31" ht="12.75">
      <c r="A56" s="1" t="s">
        <v>114</v>
      </c>
      <c r="B56" s="1" t="s">
        <v>115</v>
      </c>
      <c r="C56" s="2" t="s">
        <v>52</v>
      </c>
      <c r="D56" s="3" t="s">
        <v>57</v>
      </c>
      <c r="E56" s="3">
        <v>1390301006</v>
      </c>
      <c r="F56" s="4">
        <v>95.45</v>
      </c>
      <c r="G56" s="5">
        <f t="shared" si="0"/>
        <v>0.9545</v>
      </c>
      <c r="H56" s="4">
        <v>3602974.3</v>
      </c>
      <c r="I56" s="4">
        <v>0</v>
      </c>
      <c r="J56" s="4">
        <v>0</v>
      </c>
      <c r="K56" s="4">
        <v>66677.59</v>
      </c>
      <c r="L56" s="6">
        <f t="shared" si="1"/>
        <v>3669651.8899999997</v>
      </c>
      <c r="M56" s="4">
        <v>16557400</v>
      </c>
      <c r="N56" s="4">
        <v>0</v>
      </c>
      <c r="O56" s="4">
        <v>0</v>
      </c>
      <c r="P56" s="6">
        <f t="shared" si="2"/>
        <v>16557400</v>
      </c>
      <c r="Q56" s="4">
        <v>14214467.54</v>
      </c>
      <c r="R56" s="4">
        <v>0</v>
      </c>
      <c r="S56" s="6">
        <f t="shared" si="3"/>
        <v>14214467.54</v>
      </c>
      <c r="T56" s="6">
        <f t="shared" si="4"/>
        <v>34441519.43</v>
      </c>
      <c r="U56" s="7">
        <f t="shared" si="5"/>
        <v>1.022402161737341</v>
      </c>
      <c r="V56" s="7">
        <f t="shared" si="6"/>
        <v>1.190921960679355</v>
      </c>
      <c r="W56" s="7">
        <f t="shared" si="7"/>
        <v>0.263946575177836</v>
      </c>
      <c r="X56" s="7">
        <f t="shared" si="8"/>
        <v>2.4772706975945322</v>
      </c>
      <c r="Y56" s="36">
        <v>164867.5424733307</v>
      </c>
      <c r="Z56" s="36">
        <f t="shared" si="9"/>
        <v>4084.215319536041</v>
      </c>
      <c r="AA56" s="6">
        <f t="shared" si="10"/>
        <v>1456575176.5322158</v>
      </c>
      <c r="AB56" s="7">
        <f t="shared" si="11"/>
        <v>0.25193700600724445</v>
      </c>
      <c r="AC56" s="7">
        <f t="shared" si="12"/>
        <v>1.1367350114684447</v>
      </c>
      <c r="AD56" s="7">
        <f t="shared" si="13"/>
        <v>0.9758828633782919</v>
      </c>
      <c r="AE56" s="7">
        <f t="shared" si="14"/>
        <v>2.364554880853981</v>
      </c>
    </row>
    <row r="57" spans="1:31" ht="12.75">
      <c r="A57" s="1" t="s">
        <v>116</v>
      </c>
      <c r="B57" s="1" t="s">
        <v>117</v>
      </c>
      <c r="C57" s="2" t="s">
        <v>52</v>
      </c>
      <c r="D57" s="1"/>
      <c r="E57" s="3">
        <v>2201993588</v>
      </c>
      <c r="F57" s="4">
        <v>73.2</v>
      </c>
      <c r="G57" s="5">
        <f t="shared" si="0"/>
        <v>0.732</v>
      </c>
      <c r="H57" s="4">
        <v>7690928.39</v>
      </c>
      <c r="I57" s="4">
        <v>0</v>
      </c>
      <c r="J57" s="4">
        <v>0</v>
      </c>
      <c r="K57" s="4">
        <v>140166.51</v>
      </c>
      <c r="L57" s="6">
        <f t="shared" si="1"/>
        <v>7831094.899999999</v>
      </c>
      <c r="M57" s="4">
        <v>27749207.5</v>
      </c>
      <c r="N57" s="4">
        <v>0</v>
      </c>
      <c r="O57" s="4">
        <v>0</v>
      </c>
      <c r="P57" s="6">
        <f t="shared" si="2"/>
        <v>27749207.5</v>
      </c>
      <c r="Q57" s="4">
        <v>9266610.18</v>
      </c>
      <c r="R57" s="4">
        <v>220199.36</v>
      </c>
      <c r="S57" s="6">
        <f t="shared" si="3"/>
        <v>9486809.54</v>
      </c>
      <c r="T57" s="6">
        <f t="shared" si="4"/>
        <v>45067111.94</v>
      </c>
      <c r="U57" s="7">
        <f t="shared" si="5"/>
        <v>0.4308282091146579</v>
      </c>
      <c r="V57" s="7">
        <f t="shared" si="6"/>
        <v>1.2601856631746016</v>
      </c>
      <c r="W57" s="7">
        <f t="shared" si="7"/>
        <v>0.35563658961935174</v>
      </c>
      <c r="X57" s="7">
        <f t="shared" si="8"/>
        <v>2.046650461908611</v>
      </c>
      <c r="Y57" s="36">
        <v>184235.39974837014</v>
      </c>
      <c r="Z57" s="36">
        <f t="shared" si="9"/>
        <v>3770.654659949193</v>
      </c>
      <c r="AA57" s="6">
        <f t="shared" si="10"/>
        <v>3008187961.748634</v>
      </c>
      <c r="AB57" s="7">
        <f t="shared" si="11"/>
        <v>0.2603259836013655</v>
      </c>
      <c r="AC57" s="7">
        <f t="shared" si="12"/>
        <v>0.9224559054438083</v>
      </c>
      <c r="AD57" s="7">
        <f t="shared" si="13"/>
        <v>0.3080462490320385</v>
      </c>
      <c r="AE57" s="7">
        <f t="shared" si="14"/>
        <v>1.4981481381171033</v>
      </c>
    </row>
    <row r="58" spans="1:31" ht="12.75">
      <c r="A58" s="1" t="s">
        <v>118</v>
      </c>
      <c r="B58" s="1" t="s">
        <v>119</v>
      </c>
      <c r="C58" s="2" t="s">
        <v>52</v>
      </c>
      <c r="D58" s="1"/>
      <c r="E58" s="3">
        <v>616867056</v>
      </c>
      <c r="F58" s="4">
        <v>95.04</v>
      </c>
      <c r="G58" s="5">
        <f t="shared" si="0"/>
        <v>0.9504</v>
      </c>
      <c r="H58" s="4">
        <v>1618291.95</v>
      </c>
      <c r="I58" s="4">
        <v>0</v>
      </c>
      <c r="J58" s="4">
        <v>0</v>
      </c>
      <c r="K58" s="4">
        <v>29555.17</v>
      </c>
      <c r="L58" s="6">
        <f t="shared" si="1"/>
        <v>1647847.1199999999</v>
      </c>
      <c r="M58" s="4">
        <v>9203428</v>
      </c>
      <c r="N58" s="4">
        <v>0</v>
      </c>
      <c r="O58" s="4">
        <v>0</v>
      </c>
      <c r="P58" s="6">
        <f t="shared" si="2"/>
        <v>9203428</v>
      </c>
      <c r="Q58" s="4">
        <v>5831144.14</v>
      </c>
      <c r="R58" s="4">
        <v>0</v>
      </c>
      <c r="S58" s="6">
        <f t="shared" si="3"/>
        <v>5831144.14</v>
      </c>
      <c r="T58" s="6">
        <f t="shared" si="4"/>
        <v>16682419.259999998</v>
      </c>
      <c r="U58" s="7">
        <f t="shared" si="5"/>
        <v>0.9452837662966393</v>
      </c>
      <c r="V58" s="7">
        <f t="shared" si="6"/>
        <v>1.4919629619513997</v>
      </c>
      <c r="W58" s="7">
        <f t="shared" si="7"/>
        <v>0.2671316459473887</v>
      </c>
      <c r="X58" s="7">
        <f t="shared" si="8"/>
        <v>2.7043783741954277</v>
      </c>
      <c r="Y58" s="36">
        <v>176702.29927007298</v>
      </c>
      <c r="Z58" s="36">
        <f t="shared" si="9"/>
        <v>4778.698768165939</v>
      </c>
      <c r="AA58" s="6">
        <f t="shared" si="10"/>
        <v>649060454.5454545</v>
      </c>
      <c r="AB58" s="7">
        <f t="shared" si="11"/>
        <v>0.25388191630839824</v>
      </c>
      <c r="AC58" s="7">
        <f t="shared" si="12"/>
        <v>1.4179615990386105</v>
      </c>
      <c r="AD58" s="7">
        <f t="shared" si="13"/>
        <v>0.898397691488326</v>
      </c>
      <c r="AE58" s="7">
        <f t="shared" si="14"/>
        <v>2.5702412068353344</v>
      </c>
    </row>
    <row r="59" spans="1:31" ht="12.75">
      <c r="A59" s="1" t="s">
        <v>120</v>
      </c>
      <c r="B59" s="1" t="s">
        <v>121</v>
      </c>
      <c r="C59" s="2" t="s">
        <v>52</v>
      </c>
      <c r="D59" s="1"/>
      <c r="E59" s="3">
        <v>533791398</v>
      </c>
      <c r="F59" s="4">
        <v>83.04</v>
      </c>
      <c r="G59" s="5">
        <f t="shared" si="0"/>
        <v>0.8304</v>
      </c>
      <c r="H59" s="4">
        <v>1534936.22</v>
      </c>
      <c r="I59" s="4">
        <v>0</v>
      </c>
      <c r="J59" s="4">
        <v>0</v>
      </c>
      <c r="K59" s="4">
        <v>27927.44</v>
      </c>
      <c r="L59" s="6">
        <f t="shared" si="1"/>
        <v>1562863.66</v>
      </c>
      <c r="M59" s="4">
        <v>9407000</v>
      </c>
      <c r="N59" s="4">
        <v>0</v>
      </c>
      <c r="O59" s="4">
        <v>0</v>
      </c>
      <c r="P59" s="6">
        <f t="shared" si="2"/>
        <v>9407000</v>
      </c>
      <c r="Q59" s="4">
        <v>4182581.47</v>
      </c>
      <c r="R59" s="4">
        <v>0</v>
      </c>
      <c r="S59" s="6">
        <f t="shared" si="3"/>
        <v>4182581.47</v>
      </c>
      <c r="T59" s="6">
        <f t="shared" si="4"/>
        <v>15152445.13</v>
      </c>
      <c r="U59" s="7">
        <f t="shared" si="5"/>
        <v>0.7835610475686235</v>
      </c>
      <c r="V59" s="7">
        <f t="shared" si="6"/>
        <v>1.7622989121304649</v>
      </c>
      <c r="W59" s="7">
        <f t="shared" si="7"/>
        <v>0.29278547122634596</v>
      </c>
      <c r="X59" s="7">
        <f t="shared" si="8"/>
        <v>2.838645430925434</v>
      </c>
      <c r="Y59" s="36">
        <v>190967.23267553924</v>
      </c>
      <c r="Z59" s="36">
        <f t="shared" si="9"/>
        <v>5420.882624908938</v>
      </c>
      <c r="AA59" s="6">
        <f t="shared" si="10"/>
        <v>642812377.1676301</v>
      </c>
      <c r="AB59" s="7">
        <f t="shared" si="11"/>
        <v>0.24312905530635767</v>
      </c>
      <c r="AC59" s="7">
        <f t="shared" si="12"/>
        <v>1.463413016633138</v>
      </c>
      <c r="AD59" s="7">
        <f t="shared" si="13"/>
        <v>0.6506690939009849</v>
      </c>
      <c r="AE59" s="7">
        <f t="shared" si="14"/>
        <v>2.3572111658404804</v>
      </c>
    </row>
    <row r="60" spans="1:31" ht="12.75">
      <c r="A60" s="1" t="s">
        <v>122</v>
      </c>
      <c r="B60" s="1" t="s">
        <v>123</v>
      </c>
      <c r="C60" s="2" t="s">
        <v>52</v>
      </c>
      <c r="D60" s="1"/>
      <c r="E60" s="3">
        <v>1054676255</v>
      </c>
      <c r="F60" s="4">
        <v>87.31</v>
      </c>
      <c r="G60" s="5">
        <f t="shared" si="0"/>
        <v>0.8731</v>
      </c>
      <c r="H60" s="4">
        <v>3096438.57</v>
      </c>
      <c r="I60" s="4">
        <v>0</v>
      </c>
      <c r="J60" s="4">
        <v>0</v>
      </c>
      <c r="K60" s="4">
        <v>56436.02</v>
      </c>
      <c r="L60" s="6">
        <f t="shared" si="1"/>
        <v>3152874.59</v>
      </c>
      <c r="M60" s="4">
        <v>7381549.5</v>
      </c>
      <c r="N60" s="4">
        <v>5623928.93</v>
      </c>
      <c r="O60" s="4">
        <v>0</v>
      </c>
      <c r="P60" s="6">
        <f t="shared" si="2"/>
        <v>13005478.43</v>
      </c>
      <c r="Q60" s="4">
        <v>5944345</v>
      </c>
      <c r="R60" s="4">
        <v>21042</v>
      </c>
      <c r="S60" s="6">
        <f t="shared" si="3"/>
        <v>5965387</v>
      </c>
      <c r="T60" s="6">
        <f t="shared" si="4"/>
        <v>22123740.02</v>
      </c>
      <c r="U60" s="7">
        <f t="shared" si="5"/>
        <v>0.565613094228617</v>
      </c>
      <c r="V60" s="7">
        <f t="shared" si="6"/>
        <v>1.2331251764078068</v>
      </c>
      <c r="W60" s="7">
        <f t="shared" si="7"/>
        <v>0.29894240768699204</v>
      </c>
      <c r="X60" s="7">
        <f t="shared" si="8"/>
        <v>2.0976806783234156</v>
      </c>
      <c r="Y60" s="36">
        <v>270230.652173913</v>
      </c>
      <c r="Z60" s="36">
        <f t="shared" si="9"/>
        <v>5668.576177559529</v>
      </c>
      <c r="AA60" s="6">
        <f t="shared" si="10"/>
        <v>1207967306.1504982</v>
      </c>
      <c r="AB60" s="7">
        <f t="shared" si="11"/>
        <v>0.26100661615151277</v>
      </c>
      <c r="AC60" s="7">
        <f t="shared" si="12"/>
        <v>1.0766415915216563</v>
      </c>
      <c r="AD60" s="7">
        <f t="shared" si="13"/>
        <v>0.492094858009295</v>
      </c>
      <c r="AE60" s="7">
        <f t="shared" si="14"/>
        <v>1.8314850002441745</v>
      </c>
    </row>
    <row r="61" spans="1:31" ht="12.75">
      <c r="A61" s="1" t="s">
        <v>124</v>
      </c>
      <c r="B61" s="1" t="s">
        <v>125</v>
      </c>
      <c r="C61" s="2" t="s">
        <v>52</v>
      </c>
      <c r="D61" s="1"/>
      <c r="E61" s="3">
        <v>390690671</v>
      </c>
      <c r="F61" s="4">
        <v>87.26</v>
      </c>
      <c r="G61" s="5">
        <f t="shared" si="0"/>
        <v>0.8726</v>
      </c>
      <c r="H61" s="4">
        <v>1076259.72</v>
      </c>
      <c r="I61" s="4">
        <v>0</v>
      </c>
      <c r="J61" s="4">
        <v>0</v>
      </c>
      <c r="K61" s="4">
        <v>20017.79</v>
      </c>
      <c r="L61" s="6">
        <f t="shared" si="1"/>
        <v>1096277.51</v>
      </c>
      <c r="M61" s="4">
        <v>4473344</v>
      </c>
      <c r="N61" s="4">
        <v>0</v>
      </c>
      <c r="O61" s="4">
        <v>0</v>
      </c>
      <c r="P61" s="6">
        <f t="shared" si="2"/>
        <v>4473344</v>
      </c>
      <c r="Q61" s="4">
        <v>2543125</v>
      </c>
      <c r="R61" s="4">
        <v>0</v>
      </c>
      <c r="S61" s="6">
        <f t="shared" si="3"/>
        <v>2543125</v>
      </c>
      <c r="T61" s="6">
        <f t="shared" si="4"/>
        <v>8112746.51</v>
      </c>
      <c r="U61" s="7">
        <f t="shared" si="5"/>
        <v>0.6509305670111586</v>
      </c>
      <c r="V61" s="7">
        <f t="shared" si="6"/>
        <v>1.144983571926651</v>
      </c>
      <c r="W61" s="7">
        <f t="shared" si="7"/>
        <v>0.28059986873861137</v>
      </c>
      <c r="X61" s="7">
        <f t="shared" si="8"/>
        <v>2.076514007676421</v>
      </c>
      <c r="Y61" s="36">
        <v>178841.12627986347</v>
      </c>
      <c r="Z61" s="36">
        <f t="shared" si="9"/>
        <v>3713.6610386876414</v>
      </c>
      <c r="AA61" s="6">
        <f t="shared" si="10"/>
        <v>447731688.0586752</v>
      </c>
      <c r="AB61" s="7">
        <f t="shared" si="11"/>
        <v>0.2448514454613123</v>
      </c>
      <c r="AC61" s="7">
        <f t="shared" si="12"/>
        <v>0.9991126648631955</v>
      </c>
      <c r="AD61" s="7">
        <f t="shared" si="13"/>
        <v>0.5680020127739369</v>
      </c>
      <c r="AE61" s="7">
        <f t="shared" si="14"/>
        <v>1.811966123098445</v>
      </c>
    </row>
    <row r="62" spans="1:31" ht="12.75">
      <c r="A62" s="1" t="s">
        <v>126</v>
      </c>
      <c r="B62" s="1" t="s">
        <v>127</v>
      </c>
      <c r="C62" s="2" t="s">
        <v>52</v>
      </c>
      <c r="D62" s="1"/>
      <c r="E62" s="3">
        <v>978619904</v>
      </c>
      <c r="F62" s="4">
        <v>96.32</v>
      </c>
      <c r="G62" s="5">
        <f t="shared" si="0"/>
        <v>0.9632</v>
      </c>
      <c r="H62" s="4">
        <v>2484083.43</v>
      </c>
      <c r="I62" s="4">
        <v>0</v>
      </c>
      <c r="J62" s="4">
        <v>0</v>
      </c>
      <c r="K62" s="4">
        <v>44968.87</v>
      </c>
      <c r="L62" s="6">
        <f t="shared" si="1"/>
        <v>2529052.3000000003</v>
      </c>
      <c r="M62" s="4">
        <v>16005538</v>
      </c>
      <c r="N62" s="4">
        <v>0</v>
      </c>
      <c r="O62" s="4">
        <v>0</v>
      </c>
      <c r="P62" s="6">
        <f t="shared" si="2"/>
        <v>16005538</v>
      </c>
      <c r="Q62" s="4">
        <v>7072769.61</v>
      </c>
      <c r="R62" s="4">
        <v>0</v>
      </c>
      <c r="S62" s="6">
        <f t="shared" si="3"/>
        <v>7072769.61</v>
      </c>
      <c r="T62" s="6">
        <f t="shared" si="4"/>
        <v>25607359.91</v>
      </c>
      <c r="U62" s="7">
        <f t="shared" si="5"/>
        <v>0.7227289758864336</v>
      </c>
      <c r="V62" s="7">
        <f t="shared" si="6"/>
        <v>1.6355214046412856</v>
      </c>
      <c r="W62" s="7">
        <f t="shared" si="7"/>
        <v>0.2584304988752814</v>
      </c>
      <c r="X62" s="7">
        <f t="shared" si="8"/>
        <v>2.6166808794030003</v>
      </c>
      <c r="Y62" s="36">
        <v>205112.11941008564</v>
      </c>
      <c r="Z62" s="36">
        <f t="shared" si="9"/>
        <v>5367.1296099419615</v>
      </c>
      <c r="AA62" s="6">
        <f t="shared" si="10"/>
        <v>1016009036.5448506</v>
      </c>
      <c r="AB62" s="7">
        <f t="shared" si="11"/>
        <v>0.24892025651667105</v>
      </c>
      <c r="AC62" s="7">
        <f t="shared" si="12"/>
        <v>1.5753342169504863</v>
      </c>
      <c r="AD62" s="7">
        <f t="shared" si="13"/>
        <v>0.6961325495738129</v>
      </c>
      <c r="AE62" s="7">
        <f t="shared" si="14"/>
        <v>2.52038702304097</v>
      </c>
    </row>
    <row r="63" spans="1:31" ht="12.75">
      <c r="A63" s="1" t="s">
        <v>128</v>
      </c>
      <c r="B63" s="1" t="s">
        <v>129</v>
      </c>
      <c r="C63" s="2" t="s">
        <v>52</v>
      </c>
      <c r="D63" s="1"/>
      <c r="E63" s="3">
        <v>789162389</v>
      </c>
      <c r="F63" s="4">
        <v>92.5</v>
      </c>
      <c r="G63" s="5">
        <f t="shared" si="0"/>
        <v>0.925</v>
      </c>
      <c r="H63" s="4">
        <v>2065038.29</v>
      </c>
      <c r="I63" s="4">
        <v>0</v>
      </c>
      <c r="J63" s="4">
        <v>0</v>
      </c>
      <c r="K63" s="4">
        <v>37379.36</v>
      </c>
      <c r="L63" s="6">
        <f t="shared" si="1"/>
        <v>2102417.65</v>
      </c>
      <c r="M63" s="4">
        <v>11653748</v>
      </c>
      <c r="N63" s="4">
        <v>0</v>
      </c>
      <c r="O63" s="4">
        <v>0</v>
      </c>
      <c r="P63" s="6">
        <f t="shared" si="2"/>
        <v>11653748</v>
      </c>
      <c r="Q63" s="4">
        <v>6941935.59</v>
      </c>
      <c r="R63" s="4">
        <v>0</v>
      </c>
      <c r="S63" s="6">
        <f t="shared" si="3"/>
        <v>6941935.59</v>
      </c>
      <c r="T63" s="6">
        <f t="shared" si="4"/>
        <v>20698101.240000002</v>
      </c>
      <c r="U63" s="7">
        <f t="shared" si="5"/>
        <v>0.8796586972164989</v>
      </c>
      <c r="V63" s="7">
        <f t="shared" si="6"/>
        <v>1.4767236962176107</v>
      </c>
      <c r="W63" s="7">
        <f t="shared" si="7"/>
        <v>0.26641128357170096</v>
      </c>
      <c r="X63" s="7">
        <f t="shared" si="8"/>
        <v>2.622793677005811</v>
      </c>
      <c r="Y63" s="36">
        <v>174855.66927013197</v>
      </c>
      <c r="Z63" s="36">
        <f t="shared" si="9"/>
        <v>4586.103437503214</v>
      </c>
      <c r="AA63" s="6">
        <f t="shared" si="10"/>
        <v>853148528.6486486</v>
      </c>
      <c r="AB63" s="7">
        <f t="shared" si="11"/>
        <v>0.2464304373038234</v>
      </c>
      <c r="AC63" s="7">
        <f t="shared" si="12"/>
        <v>1.3659694190012899</v>
      </c>
      <c r="AD63" s="7">
        <f t="shared" si="13"/>
        <v>0.8136842949252616</v>
      </c>
      <c r="AE63" s="7">
        <f t="shared" si="14"/>
        <v>2.4260841512303752</v>
      </c>
    </row>
    <row r="64" spans="1:31" ht="12.75">
      <c r="A64" s="1" t="s">
        <v>130</v>
      </c>
      <c r="B64" s="1" t="s">
        <v>131</v>
      </c>
      <c r="C64" s="2" t="s">
        <v>52</v>
      </c>
      <c r="D64" s="1"/>
      <c r="E64" s="3">
        <v>376409241</v>
      </c>
      <c r="F64" s="4">
        <v>82.49</v>
      </c>
      <c r="G64" s="5">
        <f t="shared" si="0"/>
        <v>0.8249</v>
      </c>
      <c r="H64" s="4">
        <v>992762.42</v>
      </c>
      <c r="I64" s="4">
        <v>0</v>
      </c>
      <c r="J64" s="4">
        <v>0</v>
      </c>
      <c r="K64" s="4">
        <v>18098.03</v>
      </c>
      <c r="L64" s="6">
        <f t="shared" si="1"/>
        <v>1010860.4500000001</v>
      </c>
      <c r="M64" s="4">
        <v>3954500</v>
      </c>
      <c r="N64" s="4">
        <v>2882351.8</v>
      </c>
      <c r="O64" s="4">
        <v>0</v>
      </c>
      <c r="P64" s="6">
        <f t="shared" si="2"/>
        <v>6836851.8</v>
      </c>
      <c r="Q64" s="4">
        <v>3557469.68</v>
      </c>
      <c r="R64" s="4">
        <v>0</v>
      </c>
      <c r="S64" s="6">
        <f t="shared" si="3"/>
        <v>3557469.68</v>
      </c>
      <c r="T64" s="6">
        <f t="shared" si="4"/>
        <v>11405181.93</v>
      </c>
      <c r="U64" s="7">
        <f t="shared" si="5"/>
        <v>0.9451068923145807</v>
      </c>
      <c r="V64" s="7">
        <f t="shared" si="6"/>
        <v>1.8163347376479528</v>
      </c>
      <c r="W64" s="7">
        <f t="shared" si="7"/>
        <v>0.26855356880040043</v>
      </c>
      <c r="X64" s="7">
        <f t="shared" si="8"/>
        <v>3.0299951987629337</v>
      </c>
      <c r="Y64" s="36">
        <v>170097.1346704871</v>
      </c>
      <c r="Z64" s="36">
        <f t="shared" si="9"/>
        <v>5153.935013749081</v>
      </c>
      <c r="AA64" s="6">
        <f t="shared" si="10"/>
        <v>456308935.6285611</v>
      </c>
      <c r="AB64" s="7">
        <f t="shared" si="11"/>
        <v>0.2215298389034503</v>
      </c>
      <c r="AC64" s="7">
        <f t="shared" si="12"/>
        <v>1.498294525085796</v>
      </c>
      <c r="AD64" s="7">
        <f t="shared" si="13"/>
        <v>0.7796186754702975</v>
      </c>
      <c r="AE64" s="7">
        <f t="shared" si="14"/>
        <v>2.499443039459544</v>
      </c>
    </row>
    <row r="65" spans="1:31" ht="12.75">
      <c r="A65" s="1" t="s">
        <v>132</v>
      </c>
      <c r="B65" s="1" t="s">
        <v>133</v>
      </c>
      <c r="C65" s="2" t="s">
        <v>52</v>
      </c>
      <c r="D65" s="1"/>
      <c r="E65" s="3">
        <v>522947207</v>
      </c>
      <c r="F65" s="4">
        <v>79.59</v>
      </c>
      <c r="G65" s="5">
        <f t="shared" si="0"/>
        <v>0.7959</v>
      </c>
      <c r="H65" s="4">
        <v>1635021.93</v>
      </c>
      <c r="I65" s="4">
        <v>0</v>
      </c>
      <c r="J65" s="4">
        <v>0</v>
      </c>
      <c r="K65" s="4">
        <v>29574.95</v>
      </c>
      <c r="L65" s="6">
        <f t="shared" si="1"/>
        <v>1664596.88</v>
      </c>
      <c r="M65" s="4">
        <v>5461809</v>
      </c>
      <c r="N65" s="4">
        <v>3730205.38</v>
      </c>
      <c r="O65" s="4">
        <v>0</v>
      </c>
      <c r="P65" s="6">
        <f t="shared" si="2"/>
        <v>9192014.379999999</v>
      </c>
      <c r="Q65" s="4">
        <v>3228010.58</v>
      </c>
      <c r="R65" s="4">
        <v>52294.73</v>
      </c>
      <c r="S65" s="6">
        <f t="shared" si="3"/>
        <v>3280305.31</v>
      </c>
      <c r="T65" s="6">
        <f t="shared" si="4"/>
        <v>14136916.569999998</v>
      </c>
      <c r="U65" s="7">
        <f t="shared" si="5"/>
        <v>0.6272727468644841</v>
      </c>
      <c r="V65" s="7">
        <f t="shared" si="6"/>
        <v>1.7577327609668254</v>
      </c>
      <c r="W65" s="7">
        <f t="shared" si="7"/>
        <v>0.31831069326277134</v>
      </c>
      <c r="X65" s="7">
        <f t="shared" si="8"/>
        <v>2.7033162010940806</v>
      </c>
      <c r="Y65" s="36">
        <v>257460.75105996366</v>
      </c>
      <c r="Z65" s="36">
        <f t="shared" si="9"/>
        <v>6959.978194862497</v>
      </c>
      <c r="AA65" s="6">
        <f t="shared" si="10"/>
        <v>657051397.1604472</v>
      </c>
      <c r="AB65" s="7">
        <f t="shared" si="11"/>
        <v>0.25334348076783975</v>
      </c>
      <c r="AC65" s="7">
        <f t="shared" si="12"/>
        <v>1.3989795044534963</v>
      </c>
      <c r="AD65" s="7">
        <f t="shared" si="13"/>
        <v>0.49128737781402865</v>
      </c>
      <c r="AE65" s="7">
        <f t="shared" si="14"/>
        <v>2.151569364450779</v>
      </c>
    </row>
    <row r="66" spans="1:31" ht="12.75">
      <c r="A66" s="1" t="s">
        <v>134</v>
      </c>
      <c r="B66" s="1" t="s">
        <v>135</v>
      </c>
      <c r="C66" s="2" t="s">
        <v>52</v>
      </c>
      <c r="D66" s="1"/>
      <c r="E66" s="3">
        <v>1075375696</v>
      </c>
      <c r="F66" s="4">
        <v>88.51</v>
      </c>
      <c r="G66" s="5">
        <f aca="true" t="shared" si="15" ref="G66:G129">F66/100</f>
        <v>0.8851</v>
      </c>
      <c r="H66" s="4">
        <v>2775071.65</v>
      </c>
      <c r="I66" s="4">
        <v>0</v>
      </c>
      <c r="J66" s="4">
        <v>0</v>
      </c>
      <c r="K66" s="4">
        <v>50449</v>
      </c>
      <c r="L66" s="6">
        <f aca="true" t="shared" si="16" ref="L66:L129">SUM(H66:K66)</f>
        <v>2825520.65</v>
      </c>
      <c r="M66" s="4">
        <v>13660419.5</v>
      </c>
      <c r="N66" s="4">
        <v>5218141.3</v>
      </c>
      <c r="O66" s="4">
        <v>0</v>
      </c>
      <c r="P66" s="6">
        <f aca="true" t="shared" si="17" ref="P66:P129">SUM(M66:O66)</f>
        <v>18878560.8</v>
      </c>
      <c r="Q66" s="4">
        <v>6656117</v>
      </c>
      <c r="R66" s="4">
        <v>0</v>
      </c>
      <c r="S66" s="6">
        <f aca="true" t="shared" si="18" ref="S66:S129">Q66+R66</f>
        <v>6656117</v>
      </c>
      <c r="T66" s="6">
        <f aca="true" t="shared" si="19" ref="T66:T129">L66+P66+S66</f>
        <v>28360198.45</v>
      </c>
      <c r="U66" s="7">
        <f aca="true" t="shared" si="20" ref="U66:U129">(S66/E66)*100</f>
        <v>0.6189573583221468</v>
      </c>
      <c r="V66" s="7">
        <f aca="true" t="shared" si="21" ref="V66:V129">(P66/E66)*100</f>
        <v>1.755531659328109</v>
      </c>
      <c r="W66" s="7">
        <f aca="true" t="shared" si="22" ref="W66:W129">(L66/E66)*100</f>
        <v>0.26274730408264685</v>
      </c>
      <c r="X66" s="7">
        <f aca="true" t="shared" si="23" ref="X66:X129">(T66/E66)*100</f>
        <v>2.6372363217329027</v>
      </c>
      <c r="Y66" s="36">
        <v>198602.17073170733</v>
      </c>
      <c r="Z66" s="36">
        <f aca="true" t="shared" si="24" ref="Z66:Z129">(Y66/100)*X66</f>
        <v>5237.608582286578</v>
      </c>
      <c r="AA66" s="6">
        <f aca="true" t="shared" si="25" ref="AA66:AA129">E66/G66</f>
        <v>1214976495.3112643</v>
      </c>
      <c r="AB66" s="7">
        <f aca="true" t="shared" si="26" ref="AB66:AB129">(L66/AA66)*100</f>
        <v>0.2325576388435507</v>
      </c>
      <c r="AC66" s="7">
        <f aca="true" t="shared" si="27" ref="AC66:AC129">(P66/AA66)*100</f>
        <v>1.5538210716713092</v>
      </c>
      <c r="AD66" s="7">
        <f aca="true" t="shared" si="28" ref="AD66:AD129">(Q66/AA66)*100</f>
        <v>0.5478391578509321</v>
      </c>
      <c r="AE66" s="7">
        <f aca="true" t="shared" si="29" ref="AE66:AE129">(T66/AA66)*100</f>
        <v>2.334217868365792</v>
      </c>
    </row>
    <row r="67" spans="1:31" ht="12.75">
      <c r="A67" s="1" t="s">
        <v>136</v>
      </c>
      <c r="B67" s="1" t="s">
        <v>137</v>
      </c>
      <c r="C67" s="2" t="s">
        <v>52</v>
      </c>
      <c r="D67" s="1"/>
      <c r="E67" s="3">
        <v>666657164</v>
      </c>
      <c r="F67" s="4">
        <v>85.21</v>
      </c>
      <c r="G67" s="5">
        <f t="shared" si="15"/>
        <v>0.8521</v>
      </c>
      <c r="H67" s="4">
        <v>1887929.83</v>
      </c>
      <c r="I67" s="4">
        <v>0</v>
      </c>
      <c r="J67" s="4">
        <v>0</v>
      </c>
      <c r="K67" s="4">
        <v>34279.89</v>
      </c>
      <c r="L67" s="6">
        <f t="shared" si="16"/>
        <v>1922209.72</v>
      </c>
      <c r="M67" s="4">
        <v>6778463</v>
      </c>
      <c r="N67" s="4">
        <v>4065586.85</v>
      </c>
      <c r="O67" s="4">
        <v>0</v>
      </c>
      <c r="P67" s="6">
        <f t="shared" si="17"/>
        <v>10844049.85</v>
      </c>
      <c r="Q67" s="4">
        <v>1472451</v>
      </c>
      <c r="R67" s="4">
        <v>0</v>
      </c>
      <c r="S67" s="6">
        <f t="shared" si="18"/>
        <v>1472451</v>
      </c>
      <c r="T67" s="6">
        <f t="shared" si="19"/>
        <v>14238710.57</v>
      </c>
      <c r="U67" s="7">
        <f t="shared" si="20"/>
        <v>0.22087079829235887</v>
      </c>
      <c r="V67" s="7">
        <f t="shared" si="21"/>
        <v>1.6266306634934773</v>
      </c>
      <c r="W67" s="7">
        <f t="shared" si="22"/>
        <v>0.2883355679351854</v>
      </c>
      <c r="X67" s="7">
        <f t="shared" si="23"/>
        <v>2.1358370297210216</v>
      </c>
      <c r="Y67" s="36">
        <v>344184.7197640118</v>
      </c>
      <c r="Z67" s="36">
        <f t="shared" si="24"/>
        <v>7351.224695361291</v>
      </c>
      <c r="AA67" s="6">
        <f t="shared" si="25"/>
        <v>782369632.6722215</v>
      </c>
      <c r="AB67" s="7">
        <f t="shared" si="26"/>
        <v>0.24569073743757144</v>
      </c>
      <c r="AC67" s="7">
        <f t="shared" si="27"/>
        <v>1.386051988362792</v>
      </c>
      <c r="AD67" s="7">
        <f t="shared" si="28"/>
        <v>0.18820400722491898</v>
      </c>
      <c r="AE67" s="7">
        <f t="shared" si="29"/>
        <v>1.8199467330252825</v>
      </c>
    </row>
    <row r="68" spans="1:31" ht="12.75">
      <c r="A68" s="1" t="s">
        <v>138</v>
      </c>
      <c r="B68" s="1" t="s">
        <v>139</v>
      </c>
      <c r="C68" s="2" t="s">
        <v>52</v>
      </c>
      <c r="D68" s="1"/>
      <c r="E68" s="3">
        <v>824667548</v>
      </c>
      <c r="F68" s="4">
        <v>88.26</v>
      </c>
      <c r="G68" s="5">
        <f t="shared" si="15"/>
        <v>0.8826</v>
      </c>
      <c r="H68" s="4">
        <v>2238630.58</v>
      </c>
      <c r="I68" s="4">
        <v>0</v>
      </c>
      <c r="J68" s="4">
        <v>0</v>
      </c>
      <c r="K68" s="4">
        <v>40679.89</v>
      </c>
      <c r="L68" s="6">
        <f t="shared" si="16"/>
        <v>2279310.47</v>
      </c>
      <c r="M68" s="4">
        <v>5917292</v>
      </c>
      <c r="N68" s="4">
        <v>7490854.87</v>
      </c>
      <c r="O68" s="4">
        <v>0</v>
      </c>
      <c r="P68" s="6">
        <f t="shared" si="17"/>
        <v>13408146.870000001</v>
      </c>
      <c r="Q68" s="4">
        <v>5821103.86</v>
      </c>
      <c r="R68" s="4">
        <v>0</v>
      </c>
      <c r="S68" s="6">
        <f t="shared" si="18"/>
        <v>5821103.86</v>
      </c>
      <c r="T68" s="6">
        <f t="shared" si="19"/>
        <v>21508561.200000003</v>
      </c>
      <c r="U68" s="7">
        <f t="shared" si="20"/>
        <v>0.7058727937236595</v>
      </c>
      <c r="V68" s="7">
        <f t="shared" si="21"/>
        <v>1.6258851100079907</v>
      </c>
      <c r="W68" s="7">
        <f t="shared" si="22"/>
        <v>0.27639143501254887</v>
      </c>
      <c r="X68" s="7">
        <f t="shared" si="23"/>
        <v>2.6081493387441994</v>
      </c>
      <c r="Y68" s="36">
        <v>271265.8694001519</v>
      </c>
      <c r="Z68" s="36">
        <f t="shared" si="24"/>
        <v>7075.018978998765</v>
      </c>
      <c r="AA68" s="6">
        <f t="shared" si="25"/>
        <v>934361599.8187174</v>
      </c>
      <c r="AB68" s="7">
        <f t="shared" si="26"/>
        <v>0.24394308054207564</v>
      </c>
      <c r="AC68" s="7">
        <f t="shared" si="27"/>
        <v>1.4350061980930529</v>
      </c>
      <c r="AD68" s="7">
        <f t="shared" si="28"/>
        <v>0.6230033277405018</v>
      </c>
      <c r="AE68" s="7">
        <f t="shared" si="29"/>
        <v>2.3019526063756306</v>
      </c>
    </row>
    <row r="69" spans="1:31" ht="12.75">
      <c r="A69" s="1" t="s">
        <v>140</v>
      </c>
      <c r="B69" s="1" t="s">
        <v>141</v>
      </c>
      <c r="C69" s="2" t="s">
        <v>52</v>
      </c>
      <c r="D69" s="1"/>
      <c r="E69" s="3">
        <v>785500135</v>
      </c>
      <c r="F69" s="4">
        <v>88.24</v>
      </c>
      <c r="G69" s="5">
        <f t="shared" si="15"/>
        <v>0.8824</v>
      </c>
      <c r="H69" s="4">
        <v>2108850.68</v>
      </c>
      <c r="I69" s="4">
        <v>0</v>
      </c>
      <c r="J69" s="4">
        <v>0</v>
      </c>
      <c r="K69" s="4">
        <v>38252.76</v>
      </c>
      <c r="L69" s="6">
        <f t="shared" si="16"/>
        <v>2147103.44</v>
      </c>
      <c r="M69" s="4">
        <v>11854927</v>
      </c>
      <c r="N69" s="4">
        <v>0</v>
      </c>
      <c r="O69" s="4">
        <v>0</v>
      </c>
      <c r="P69" s="6">
        <f t="shared" si="17"/>
        <v>11854927</v>
      </c>
      <c r="Q69" s="4">
        <v>7455375.24</v>
      </c>
      <c r="R69" s="4">
        <v>0</v>
      </c>
      <c r="S69" s="6">
        <f t="shared" si="18"/>
        <v>7455375.24</v>
      </c>
      <c r="T69" s="6">
        <f t="shared" si="19"/>
        <v>21457405.68</v>
      </c>
      <c r="U69" s="7">
        <f t="shared" si="20"/>
        <v>0.9491246287309678</v>
      </c>
      <c r="V69" s="7">
        <f t="shared" si="21"/>
        <v>1.5092202371168275</v>
      </c>
      <c r="W69" s="7">
        <f t="shared" si="22"/>
        <v>0.2733422114561444</v>
      </c>
      <c r="X69" s="7">
        <f t="shared" si="23"/>
        <v>2.7316870773039397</v>
      </c>
      <c r="Y69" s="36">
        <v>199936.8997175141</v>
      </c>
      <c r="Z69" s="36">
        <f t="shared" si="24"/>
        <v>5461.6504523454705</v>
      </c>
      <c r="AA69" s="6">
        <f t="shared" si="25"/>
        <v>890186009.7461469</v>
      </c>
      <c r="AB69" s="7">
        <f t="shared" si="26"/>
        <v>0.24119716738890182</v>
      </c>
      <c r="AC69" s="7">
        <f t="shared" si="27"/>
        <v>1.3317359372318884</v>
      </c>
      <c r="AD69" s="7">
        <f t="shared" si="28"/>
        <v>0.8375075723922059</v>
      </c>
      <c r="AE69" s="7">
        <f t="shared" si="29"/>
        <v>2.4104406770129962</v>
      </c>
    </row>
    <row r="70" spans="1:31" ht="12.75">
      <c r="A70" s="1" t="s">
        <v>142</v>
      </c>
      <c r="B70" s="1" t="s">
        <v>143</v>
      </c>
      <c r="C70" s="2" t="s">
        <v>52</v>
      </c>
      <c r="D70" s="1"/>
      <c r="E70" s="3">
        <v>3242977073</v>
      </c>
      <c r="F70" s="4">
        <v>86.2</v>
      </c>
      <c r="G70" s="5">
        <f t="shared" si="15"/>
        <v>0.862</v>
      </c>
      <c r="H70" s="4">
        <v>9071701.78</v>
      </c>
      <c r="I70" s="4">
        <v>0</v>
      </c>
      <c r="J70" s="4">
        <v>0</v>
      </c>
      <c r="K70" s="4">
        <v>165151.4</v>
      </c>
      <c r="L70" s="6">
        <f t="shared" si="16"/>
        <v>9236853.18</v>
      </c>
      <c r="M70" s="4">
        <v>39586627.5</v>
      </c>
      <c r="N70" s="4">
        <v>0</v>
      </c>
      <c r="O70" s="4">
        <v>0</v>
      </c>
      <c r="P70" s="6">
        <f t="shared" si="17"/>
        <v>39586627.5</v>
      </c>
      <c r="Q70" s="4">
        <v>20064698.97</v>
      </c>
      <c r="R70" s="4">
        <v>0</v>
      </c>
      <c r="S70" s="6">
        <f t="shared" si="18"/>
        <v>20064698.97</v>
      </c>
      <c r="T70" s="6">
        <f t="shared" si="19"/>
        <v>68888179.65</v>
      </c>
      <c r="U70" s="7">
        <f t="shared" si="20"/>
        <v>0.618712328775073</v>
      </c>
      <c r="V70" s="7">
        <f t="shared" si="21"/>
        <v>1.2206878620754282</v>
      </c>
      <c r="W70" s="7">
        <f t="shared" si="22"/>
        <v>0.28482634850869326</v>
      </c>
      <c r="X70" s="7">
        <f t="shared" si="23"/>
        <v>2.124226539359195</v>
      </c>
      <c r="Y70" s="36">
        <v>215240.5208064099</v>
      </c>
      <c r="Z70" s="36">
        <f t="shared" si="24"/>
        <v>4572.1962664247085</v>
      </c>
      <c r="AA70" s="6">
        <f t="shared" si="25"/>
        <v>3762154377.0301623</v>
      </c>
      <c r="AB70" s="7">
        <f t="shared" si="26"/>
        <v>0.2455203124144936</v>
      </c>
      <c r="AC70" s="7">
        <f t="shared" si="27"/>
        <v>1.052232937109019</v>
      </c>
      <c r="AD70" s="7">
        <f t="shared" si="28"/>
        <v>0.533330027404113</v>
      </c>
      <c r="AE70" s="7">
        <f t="shared" si="29"/>
        <v>1.831083276927626</v>
      </c>
    </row>
    <row r="71" spans="1:31" ht="12.75">
      <c r="A71" s="1" t="s">
        <v>144</v>
      </c>
      <c r="B71" s="1" t="s">
        <v>145</v>
      </c>
      <c r="C71" s="2" t="s">
        <v>52</v>
      </c>
      <c r="D71" s="1"/>
      <c r="E71" s="3">
        <v>879458050</v>
      </c>
      <c r="F71" s="4">
        <v>94.82</v>
      </c>
      <c r="G71" s="5">
        <f t="shared" si="15"/>
        <v>0.9481999999999999</v>
      </c>
      <c r="H71" s="4">
        <v>2231272.26</v>
      </c>
      <c r="I71" s="4">
        <v>0</v>
      </c>
      <c r="J71" s="4">
        <v>0</v>
      </c>
      <c r="K71" s="4">
        <v>42197.99</v>
      </c>
      <c r="L71" s="6">
        <f t="shared" si="16"/>
        <v>2273470.25</v>
      </c>
      <c r="M71" s="4">
        <v>11021620</v>
      </c>
      <c r="N71" s="4">
        <v>0</v>
      </c>
      <c r="O71" s="4">
        <v>0</v>
      </c>
      <c r="P71" s="6">
        <f t="shared" si="17"/>
        <v>11021620</v>
      </c>
      <c r="Q71" s="4">
        <v>5232704.91</v>
      </c>
      <c r="R71" s="4">
        <v>0</v>
      </c>
      <c r="S71" s="6">
        <f t="shared" si="18"/>
        <v>5232704.91</v>
      </c>
      <c r="T71" s="6">
        <f t="shared" si="19"/>
        <v>18527795.16</v>
      </c>
      <c r="U71" s="7">
        <f t="shared" si="20"/>
        <v>0.5949919851208366</v>
      </c>
      <c r="V71" s="7">
        <f t="shared" si="21"/>
        <v>1.2532286218768478</v>
      </c>
      <c r="W71" s="7">
        <f t="shared" si="22"/>
        <v>0.25850809484318216</v>
      </c>
      <c r="X71" s="7">
        <f t="shared" si="23"/>
        <v>2.1067287018408667</v>
      </c>
      <c r="Y71" s="36">
        <v>249143.59516070783</v>
      </c>
      <c r="Z71" s="36">
        <f t="shared" si="24"/>
        <v>5248.779628048844</v>
      </c>
      <c r="AA71" s="6">
        <f t="shared" si="25"/>
        <v>927502689.3060536</v>
      </c>
      <c r="AB71" s="7">
        <f t="shared" si="26"/>
        <v>0.24511737553030527</v>
      </c>
      <c r="AC71" s="7">
        <f t="shared" si="27"/>
        <v>1.188311379263627</v>
      </c>
      <c r="AD71" s="7">
        <f t="shared" si="28"/>
        <v>0.5641714002915773</v>
      </c>
      <c r="AE71" s="7">
        <f t="shared" si="29"/>
        <v>1.9976001550855098</v>
      </c>
    </row>
    <row r="72" spans="1:31" ht="12.75">
      <c r="A72" s="1" t="s">
        <v>146</v>
      </c>
      <c r="B72" s="1" t="s">
        <v>147</v>
      </c>
      <c r="C72" s="2" t="s">
        <v>52</v>
      </c>
      <c r="D72" s="1"/>
      <c r="E72" s="3">
        <v>1416071685</v>
      </c>
      <c r="F72" s="4">
        <v>82.17</v>
      </c>
      <c r="G72" s="5">
        <f t="shared" si="15"/>
        <v>0.8217</v>
      </c>
      <c r="H72" s="4">
        <v>4169126.01</v>
      </c>
      <c r="I72" s="4">
        <v>0</v>
      </c>
      <c r="J72" s="4">
        <v>0</v>
      </c>
      <c r="K72" s="4">
        <v>75511.37</v>
      </c>
      <c r="L72" s="6">
        <f t="shared" si="16"/>
        <v>4244637.38</v>
      </c>
      <c r="M72" s="4">
        <v>25703563.5</v>
      </c>
      <c r="N72" s="4">
        <v>0</v>
      </c>
      <c r="O72" s="4">
        <v>0</v>
      </c>
      <c r="P72" s="6">
        <f t="shared" si="17"/>
        <v>25703563.5</v>
      </c>
      <c r="Q72" s="4">
        <v>10165953.11</v>
      </c>
      <c r="R72" s="4">
        <v>0</v>
      </c>
      <c r="S72" s="6">
        <f t="shared" si="18"/>
        <v>10165953.11</v>
      </c>
      <c r="T72" s="6">
        <f t="shared" si="19"/>
        <v>40114153.989999995</v>
      </c>
      <c r="U72" s="7">
        <f t="shared" si="20"/>
        <v>0.7178981980703893</v>
      </c>
      <c r="V72" s="7">
        <f t="shared" si="21"/>
        <v>1.8151315199837499</v>
      </c>
      <c r="W72" s="7">
        <f t="shared" si="22"/>
        <v>0.2997473521264568</v>
      </c>
      <c r="X72" s="7">
        <f t="shared" si="23"/>
        <v>2.8327770701805957</v>
      </c>
      <c r="Y72" s="36">
        <v>212290.64915797915</v>
      </c>
      <c r="Z72" s="36">
        <f t="shared" si="24"/>
        <v>6013.720831484769</v>
      </c>
      <c r="AA72" s="6">
        <f t="shared" si="25"/>
        <v>1723343902.8842645</v>
      </c>
      <c r="AB72" s="7">
        <f t="shared" si="26"/>
        <v>0.2463023992423095</v>
      </c>
      <c r="AC72" s="7">
        <f t="shared" si="27"/>
        <v>1.4914935699706473</v>
      </c>
      <c r="AD72" s="7">
        <f t="shared" si="28"/>
        <v>0.5898969493544388</v>
      </c>
      <c r="AE72" s="7">
        <f t="shared" si="29"/>
        <v>2.3276929185673954</v>
      </c>
    </row>
    <row r="73" spans="1:31" ht="12.75">
      <c r="A73" s="1" t="s">
        <v>148</v>
      </c>
      <c r="B73" s="1" t="s">
        <v>149</v>
      </c>
      <c r="C73" s="2" t="s">
        <v>52</v>
      </c>
      <c r="D73" s="3" t="s">
        <v>57</v>
      </c>
      <c r="E73" s="3">
        <v>786487691</v>
      </c>
      <c r="F73" s="4">
        <v>88.04</v>
      </c>
      <c r="G73" s="5">
        <f t="shared" si="15"/>
        <v>0.8804000000000001</v>
      </c>
      <c r="H73" s="4">
        <v>2098866.19</v>
      </c>
      <c r="I73" s="4">
        <v>0</v>
      </c>
      <c r="J73" s="4">
        <v>0</v>
      </c>
      <c r="K73" s="4">
        <v>38109.16</v>
      </c>
      <c r="L73" s="6">
        <f t="shared" si="16"/>
        <v>2136975.35</v>
      </c>
      <c r="M73" s="4">
        <v>8795853</v>
      </c>
      <c r="N73" s="4">
        <v>0</v>
      </c>
      <c r="O73" s="4">
        <v>0</v>
      </c>
      <c r="P73" s="6">
        <f t="shared" si="17"/>
        <v>8795853</v>
      </c>
      <c r="Q73" s="4">
        <v>3864184</v>
      </c>
      <c r="R73" s="4">
        <v>0</v>
      </c>
      <c r="S73" s="6">
        <f t="shared" si="18"/>
        <v>3864184</v>
      </c>
      <c r="T73" s="6">
        <f t="shared" si="19"/>
        <v>14797012.35</v>
      </c>
      <c r="U73" s="7">
        <f t="shared" si="20"/>
        <v>0.49132161179621053</v>
      </c>
      <c r="V73" s="7">
        <f t="shared" si="21"/>
        <v>1.118371349056498</v>
      </c>
      <c r="W73" s="7">
        <f t="shared" si="22"/>
        <v>0.27171122631085143</v>
      </c>
      <c r="X73" s="7">
        <f t="shared" si="23"/>
        <v>1.8814041871635596</v>
      </c>
      <c r="Y73" s="36">
        <v>206055.5034040849</v>
      </c>
      <c r="Z73" s="36">
        <f t="shared" si="24"/>
        <v>3876.7368689254045</v>
      </c>
      <c r="AA73" s="6">
        <f t="shared" si="25"/>
        <v>893329953.4302589</v>
      </c>
      <c r="AB73" s="7">
        <f t="shared" si="26"/>
        <v>0.23921456364407365</v>
      </c>
      <c r="AC73" s="7">
        <f t="shared" si="27"/>
        <v>0.9846141357093408</v>
      </c>
      <c r="AD73" s="7">
        <f t="shared" si="28"/>
        <v>0.43255954702538385</v>
      </c>
      <c r="AE73" s="7">
        <f t="shared" si="29"/>
        <v>1.6563882463787982</v>
      </c>
    </row>
    <row r="74" spans="1:31" ht="12.75">
      <c r="A74" s="1" t="s">
        <v>150</v>
      </c>
      <c r="B74" s="1" t="s">
        <v>151</v>
      </c>
      <c r="C74" s="2" t="s">
        <v>52</v>
      </c>
      <c r="D74" s="1"/>
      <c r="E74" s="3">
        <v>708862036</v>
      </c>
      <c r="F74" s="4">
        <v>92.81</v>
      </c>
      <c r="G74" s="5">
        <f t="shared" si="15"/>
        <v>0.9281</v>
      </c>
      <c r="H74" s="4">
        <v>1856624.14</v>
      </c>
      <c r="I74" s="4">
        <v>0</v>
      </c>
      <c r="J74" s="4">
        <v>0</v>
      </c>
      <c r="K74" s="4">
        <v>33710.33</v>
      </c>
      <c r="L74" s="6">
        <f t="shared" si="16"/>
        <v>1890334.47</v>
      </c>
      <c r="M74" s="4">
        <v>13240336</v>
      </c>
      <c r="N74" s="4">
        <v>0</v>
      </c>
      <c r="O74" s="4">
        <v>0</v>
      </c>
      <c r="P74" s="6">
        <f t="shared" si="17"/>
        <v>13240336</v>
      </c>
      <c r="Q74" s="4">
        <v>8011716</v>
      </c>
      <c r="R74" s="4">
        <v>0</v>
      </c>
      <c r="S74" s="6">
        <f t="shared" si="18"/>
        <v>8011716</v>
      </c>
      <c r="T74" s="6">
        <f t="shared" si="19"/>
        <v>23142386.47</v>
      </c>
      <c r="U74" s="7">
        <f t="shared" si="20"/>
        <v>1.1302221861406048</v>
      </c>
      <c r="V74" s="7">
        <f t="shared" si="21"/>
        <v>1.8678297507245825</v>
      </c>
      <c r="W74" s="7">
        <f t="shared" si="22"/>
        <v>0.2666717039421194</v>
      </c>
      <c r="X74" s="7">
        <f t="shared" si="23"/>
        <v>3.2647236408073064</v>
      </c>
      <c r="Y74" s="36">
        <v>150011.5711252654</v>
      </c>
      <c r="Z74" s="36">
        <f t="shared" si="24"/>
        <v>4897.463226473006</v>
      </c>
      <c r="AA74" s="6">
        <f t="shared" si="25"/>
        <v>763777648.9602413</v>
      </c>
      <c r="AB74" s="7">
        <f t="shared" si="26"/>
        <v>0.24749800842868105</v>
      </c>
      <c r="AC74" s="7">
        <f t="shared" si="27"/>
        <v>1.7335327916474852</v>
      </c>
      <c r="AD74" s="7">
        <f t="shared" si="28"/>
        <v>1.048959210957095</v>
      </c>
      <c r="AE74" s="7">
        <f t="shared" si="29"/>
        <v>3.029990011033261</v>
      </c>
    </row>
    <row r="75" spans="1:31" ht="12.75">
      <c r="A75" s="1" t="s">
        <v>152</v>
      </c>
      <c r="B75" s="1" t="s">
        <v>153</v>
      </c>
      <c r="C75" s="2" t="s">
        <v>52</v>
      </c>
      <c r="D75" s="1"/>
      <c r="E75" s="3">
        <v>2511111043</v>
      </c>
      <c r="F75" s="4">
        <v>80.06</v>
      </c>
      <c r="G75" s="5">
        <f t="shared" si="15"/>
        <v>0.8006</v>
      </c>
      <c r="H75" s="4">
        <v>7402745.8</v>
      </c>
      <c r="I75" s="4">
        <v>0</v>
      </c>
      <c r="J75" s="4">
        <v>0</v>
      </c>
      <c r="K75" s="4">
        <v>133999.02</v>
      </c>
      <c r="L75" s="6">
        <f t="shared" si="16"/>
        <v>7536744.819999999</v>
      </c>
      <c r="M75" s="4">
        <v>49817152</v>
      </c>
      <c r="N75" s="4">
        <v>0</v>
      </c>
      <c r="O75" s="4">
        <v>0</v>
      </c>
      <c r="P75" s="6">
        <f t="shared" si="17"/>
        <v>49817152</v>
      </c>
      <c r="Q75" s="4">
        <v>17392919.22</v>
      </c>
      <c r="R75" s="4">
        <v>0</v>
      </c>
      <c r="S75" s="6">
        <f t="shared" si="18"/>
        <v>17392919.22</v>
      </c>
      <c r="T75" s="6">
        <f t="shared" si="19"/>
        <v>74746816.03999999</v>
      </c>
      <c r="U75" s="7">
        <f t="shared" si="20"/>
        <v>0.6926383948047493</v>
      </c>
      <c r="V75" s="7">
        <f t="shared" si="21"/>
        <v>1.9838689387660025</v>
      </c>
      <c r="W75" s="7">
        <f t="shared" si="22"/>
        <v>0.3001358638045701</v>
      </c>
      <c r="X75" s="7">
        <f t="shared" si="23"/>
        <v>2.9766431973753216</v>
      </c>
      <c r="Y75" s="36">
        <v>297857.9782228794</v>
      </c>
      <c r="Z75" s="36">
        <f t="shared" si="24"/>
        <v>8866.169246611007</v>
      </c>
      <c r="AA75" s="6">
        <f t="shared" si="25"/>
        <v>3136536401.4489136</v>
      </c>
      <c r="AB75" s="7">
        <f t="shared" si="26"/>
        <v>0.24028877256193878</v>
      </c>
      <c r="AC75" s="7">
        <f t="shared" si="27"/>
        <v>1.5882854723760615</v>
      </c>
      <c r="AD75" s="7">
        <f t="shared" si="28"/>
        <v>0.5545262988806823</v>
      </c>
      <c r="AE75" s="7">
        <f t="shared" si="29"/>
        <v>2.3831005438186827</v>
      </c>
    </row>
    <row r="76" spans="1:31" ht="12.75">
      <c r="A76" s="1" t="s">
        <v>154</v>
      </c>
      <c r="B76" s="1" t="s">
        <v>155</v>
      </c>
      <c r="C76" s="2" t="s">
        <v>52</v>
      </c>
      <c r="D76" s="1"/>
      <c r="E76" s="3">
        <v>817346143</v>
      </c>
      <c r="F76" s="4">
        <v>93.31</v>
      </c>
      <c r="G76" s="5">
        <f t="shared" si="15"/>
        <v>0.9331</v>
      </c>
      <c r="H76" s="4">
        <v>2132209.06</v>
      </c>
      <c r="I76" s="4">
        <v>0</v>
      </c>
      <c r="J76" s="4">
        <v>0</v>
      </c>
      <c r="K76" s="4">
        <v>38687.6</v>
      </c>
      <c r="L76" s="6">
        <f t="shared" si="16"/>
        <v>2170896.66</v>
      </c>
      <c r="M76" s="4">
        <v>6265305</v>
      </c>
      <c r="N76" s="4">
        <v>7115719.13</v>
      </c>
      <c r="O76" s="4">
        <v>0</v>
      </c>
      <c r="P76" s="6">
        <f t="shared" si="17"/>
        <v>13381024.129999999</v>
      </c>
      <c r="Q76" s="4">
        <v>6994699</v>
      </c>
      <c r="R76" s="4">
        <v>0</v>
      </c>
      <c r="S76" s="6">
        <f t="shared" si="18"/>
        <v>6994699</v>
      </c>
      <c r="T76" s="6">
        <f t="shared" si="19"/>
        <v>22546619.79</v>
      </c>
      <c r="U76" s="7">
        <f t="shared" si="20"/>
        <v>0.8557817345692178</v>
      </c>
      <c r="V76" s="7">
        <f t="shared" si="21"/>
        <v>1.6371306385426962</v>
      </c>
      <c r="W76" s="7">
        <f t="shared" si="22"/>
        <v>0.26560309589666714</v>
      </c>
      <c r="X76" s="7">
        <f t="shared" si="23"/>
        <v>2.7585154690085814</v>
      </c>
      <c r="Y76" s="36">
        <v>215536.01661962998</v>
      </c>
      <c r="Z76" s="36">
        <f t="shared" si="24"/>
        <v>5945.5943597374</v>
      </c>
      <c r="AA76" s="6">
        <f t="shared" si="25"/>
        <v>875946997.1064194</v>
      </c>
      <c r="AB76" s="7">
        <f t="shared" si="26"/>
        <v>0.2478342487811801</v>
      </c>
      <c r="AC76" s="7">
        <f t="shared" si="27"/>
        <v>1.5276065988241898</v>
      </c>
      <c r="AD76" s="7">
        <f t="shared" si="28"/>
        <v>0.7985299365265373</v>
      </c>
      <c r="AE76" s="7">
        <f t="shared" si="29"/>
        <v>2.573970784131907</v>
      </c>
    </row>
    <row r="77" spans="1:31" ht="12.75">
      <c r="A77" s="1" t="s">
        <v>156</v>
      </c>
      <c r="B77" s="1" t="s">
        <v>157</v>
      </c>
      <c r="C77" s="2" t="s">
        <v>52</v>
      </c>
      <c r="D77" s="1"/>
      <c r="E77" s="3">
        <v>934161767</v>
      </c>
      <c r="F77" s="4">
        <v>88.83</v>
      </c>
      <c r="G77" s="5">
        <f t="shared" si="15"/>
        <v>0.8883</v>
      </c>
      <c r="H77" s="4">
        <v>2549902.18</v>
      </c>
      <c r="I77" s="4">
        <v>0</v>
      </c>
      <c r="J77" s="4">
        <v>0</v>
      </c>
      <c r="K77" s="4">
        <v>46146.61</v>
      </c>
      <c r="L77" s="6">
        <f t="shared" si="16"/>
        <v>2596048.79</v>
      </c>
      <c r="M77" s="4">
        <v>10766790</v>
      </c>
      <c r="N77" s="4">
        <v>4834543.5</v>
      </c>
      <c r="O77" s="4">
        <v>0</v>
      </c>
      <c r="P77" s="6">
        <f t="shared" si="17"/>
        <v>15601333.5</v>
      </c>
      <c r="Q77" s="4">
        <v>4721801.45</v>
      </c>
      <c r="R77" s="4">
        <v>45000</v>
      </c>
      <c r="S77" s="6">
        <f t="shared" si="18"/>
        <v>4766801.45</v>
      </c>
      <c r="T77" s="6">
        <f t="shared" si="19"/>
        <v>22964183.74</v>
      </c>
      <c r="U77" s="7">
        <f t="shared" si="20"/>
        <v>0.5102758021566516</v>
      </c>
      <c r="V77" s="7">
        <f t="shared" si="21"/>
        <v>1.6700890628507172</v>
      </c>
      <c r="W77" s="7">
        <f t="shared" si="22"/>
        <v>0.277901417260636</v>
      </c>
      <c r="X77" s="7">
        <f t="shared" si="23"/>
        <v>2.4582662822680046</v>
      </c>
      <c r="Y77" s="36">
        <v>269194.3123236124</v>
      </c>
      <c r="Z77" s="36">
        <f t="shared" si="24"/>
        <v>6617.513013634587</v>
      </c>
      <c r="AA77" s="6">
        <f t="shared" si="25"/>
        <v>1051628691.8833728</v>
      </c>
      <c r="AB77" s="7">
        <f t="shared" si="26"/>
        <v>0.24685982895262293</v>
      </c>
      <c r="AC77" s="7">
        <f t="shared" si="27"/>
        <v>1.483540114530292</v>
      </c>
      <c r="AD77" s="7">
        <f t="shared" si="28"/>
        <v>0.448998918196467</v>
      </c>
      <c r="AE77" s="7">
        <f t="shared" si="29"/>
        <v>2.183677938538668</v>
      </c>
    </row>
    <row r="78" spans="1:31" ht="12.75">
      <c r="A78" s="1" t="s">
        <v>158</v>
      </c>
      <c r="B78" s="1" t="s">
        <v>159</v>
      </c>
      <c r="C78" s="2" t="s">
        <v>52</v>
      </c>
      <c r="D78" s="1"/>
      <c r="E78" s="3">
        <v>457846611</v>
      </c>
      <c r="F78" s="4">
        <v>84.58</v>
      </c>
      <c r="G78" s="5">
        <f t="shared" si="15"/>
        <v>0.8458</v>
      </c>
      <c r="H78" s="4">
        <v>1263454.45</v>
      </c>
      <c r="I78" s="4">
        <v>0</v>
      </c>
      <c r="J78" s="4">
        <v>0</v>
      </c>
      <c r="K78" s="4">
        <v>23903.73</v>
      </c>
      <c r="L78" s="6">
        <f t="shared" si="16"/>
        <v>1287358.18</v>
      </c>
      <c r="M78" s="4">
        <v>5683500</v>
      </c>
      <c r="N78" s="4">
        <v>0</v>
      </c>
      <c r="O78" s="4">
        <v>0</v>
      </c>
      <c r="P78" s="6">
        <f t="shared" si="17"/>
        <v>5683500</v>
      </c>
      <c r="Q78" s="4">
        <v>4230408.44</v>
      </c>
      <c r="R78" s="4">
        <v>0</v>
      </c>
      <c r="S78" s="6">
        <f t="shared" si="18"/>
        <v>4230408.44</v>
      </c>
      <c r="T78" s="6">
        <f t="shared" si="19"/>
        <v>11201266.620000001</v>
      </c>
      <c r="U78" s="7">
        <f t="shared" si="20"/>
        <v>0.9239794154553653</v>
      </c>
      <c r="V78" s="7">
        <f t="shared" si="21"/>
        <v>1.2413546072966346</v>
      </c>
      <c r="W78" s="7">
        <f t="shared" si="22"/>
        <v>0.28117674108982316</v>
      </c>
      <c r="X78" s="7">
        <f t="shared" si="23"/>
        <v>2.446510763841823</v>
      </c>
      <c r="Y78" s="36">
        <v>143608.1570438799</v>
      </c>
      <c r="Z78" s="36">
        <f t="shared" si="24"/>
        <v>3513.3890198333916</v>
      </c>
      <c r="AA78" s="6">
        <f t="shared" si="25"/>
        <v>541317818.6332467</v>
      </c>
      <c r="AB78" s="7">
        <f t="shared" si="26"/>
        <v>0.23781928761377244</v>
      </c>
      <c r="AC78" s="7">
        <f t="shared" si="27"/>
        <v>1.0499377268514936</v>
      </c>
      <c r="AD78" s="7">
        <f t="shared" si="28"/>
        <v>0.781501789592148</v>
      </c>
      <c r="AE78" s="7">
        <f t="shared" si="29"/>
        <v>2.069258804057414</v>
      </c>
    </row>
    <row r="79" spans="1:31" ht="12.75">
      <c r="A79" s="1" t="s">
        <v>160</v>
      </c>
      <c r="B79" s="1" t="s">
        <v>161</v>
      </c>
      <c r="C79" s="2" t="s">
        <v>52</v>
      </c>
      <c r="D79" s="1"/>
      <c r="E79" s="3">
        <v>127092506</v>
      </c>
      <c r="F79" s="4">
        <v>83.36</v>
      </c>
      <c r="G79" s="5">
        <f t="shared" si="15"/>
        <v>0.8336</v>
      </c>
      <c r="H79" s="4">
        <v>178570.32</v>
      </c>
      <c r="I79" s="4">
        <v>0</v>
      </c>
      <c r="J79" s="4">
        <v>0</v>
      </c>
      <c r="K79" s="4">
        <v>4935.56</v>
      </c>
      <c r="L79" s="6">
        <f t="shared" si="16"/>
        <v>183505.88</v>
      </c>
      <c r="M79" s="4">
        <v>155182</v>
      </c>
      <c r="N79" s="4">
        <v>0</v>
      </c>
      <c r="O79" s="4">
        <v>0</v>
      </c>
      <c r="P79" s="6">
        <f t="shared" si="17"/>
        <v>155182</v>
      </c>
      <c r="Q79" s="4">
        <v>725690</v>
      </c>
      <c r="R79" s="4">
        <v>0</v>
      </c>
      <c r="S79" s="6">
        <f t="shared" si="18"/>
        <v>725690</v>
      </c>
      <c r="T79" s="6">
        <f t="shared" si="19"/>
        <v>1064377.88</v>
      </c>
      <c r="U79" s="7">
        <f t="shared" si="20"/>
        <v>0.5709935407206465</v>
      </c>
      <c r="V79" s="7">
        <f t="shared" si="21"/>
        <v>0.12210161313523868</v>
      </c>
      <c r="W79" s="7">
        <f t="shared" si="22"/>
        <v>0.14438764784447639</v>
      </c>
      <c r="X79" s="7">
        <f t="shared" si="23"/>
        <v>0.8374828017003615</v>
      </c>
      <c r="Y79" s="36">
        <v>670478.7878787878</v>
      </c>
      <c r="Z79" s="36">
        <f t="shared" si="24"/>
        <v>5615.144537533896</v>
      </c>
      <c r="AA79" s="6">
        <f t="shared" si="25"/>
        <v>152462219.28982726</v>
      </c>
      <c r="AB79" s="7">
        <f t="shared" si="26"/>
        <v>0.12036154324315551</v>
      </c>
      <c r="AC79" s="7">
        <f t="shared" si="27"/>
        <v>0.10178390470953495</v>
      </c>
      <c r="AD79" s="7">
        <f t="shared" si="28"/>
        <v>0.4759802155447308</v>
      </c>
      <c r="AE79" s="7">
        <f t="shared" si="29"/>
        <v>0.6981256634974212</v>
      </c>
    </row>
    <row r="80" spans="1:31" ht="12.75">
      <c r="A80" s="1" t="s">
        <v>162</v>
      </c>
      <c r="B80" s="1" t="s">
        <v>163</v>
      </c>
      <c r="C80" s="2" t="s">
        <v>52</v>
      </c>
      <c r="D80" s="1"/>
      <c r="E80" s="3">
        <v>1210840295</v>
      </c>
      <c r="F80" s="4">
        <v>97.14</v>
      </c>
      <c r="G80" s="5">
        <f t="shared" si="15"/>
        <v>0.9714</v>
      </c>
      <c r="H80" s="4">
        <v>3093501.62</v>
      </c>
      <c r="I80" s="4">
        <v>0</v>
      </c>
      <c r="J80" s="4">
        <v>0</v>
      </c>
      <c r="K80" s="4">
        <v>56193.59</v>
      </c>
      <c r="L80" s="6">
        <f t="shared" si="16"/>
        <v>3149695.21</v>
      </c>
      <c r="M80" s="4">
        <v>19415633.5</v>
      </c>
      <c r="N80" s="4">
        <v>0</v>
      </c>
      <c r="O80" s="4">
        <v>0</v>
      </c>
      <c r="P80" s="6">
        <f t="shared" si="17"/>
        <v>19415633.5</v>
      </c>
      <c r="Q80" s="4">
        <v>12588954</v>
      </c>
      <c r="R80" s="4">
        <v>0</v>
      </c>
      <c r="S80" s="6">
        <f t="shared" si="18"/>
        <v>12588954</v>
      </c>
      <c r="T80" s="6">
        <f t="shared" si="19"/>
        <v>35154282.71</v>
      </c>
      <c r="U80" s="7">
        <f t="shared" si="20"/>
        <v>1.0396874015495166</v>
      </c>
      <c r="V80" s="7">
        <f t="shared" si="21"/>
        <v>1.6034842563609926</v>
      </c>
      <c r="W80" s="7">
        <f t="shared" si="22"/>
        <v>0.2601247433708836</v>
      </c>
      <c r="X80" s="7">
        <f t="shared" si="23"/>
        <v>2.9032964012813927</v>
      </c>
      <c r="Y80" s="36">
        <v>184723.92140976302</v>
      </c>
      <c r="Z80" s="36">
        <f t="shared" si="24"/>
        <v>5363.0829625955175</v>
      </c>
      <c r="AA80" s="6">
        <f t="shared" si="25"/>
        <v>1246489906.320774</v>
      </c>
      <c r="AB80" s="7">
        <f t="shared" si="26"/>
        <v>0.25268517571047633</v>
      </c>
      <c r="AC80" s="7">
        <f t="shared" si="27"/>
        <v>1.5576246066290684</v>
      </c>
      <c r="AD80" s="7">
        <f t="shared" si="28"/>
        <v>1.0099523418652003</v>
      </c>
      <c r="AE80" s="7">
        <f t="shared" si="29"/>
        <v>2.820262124204745</v>
      </c>
    </row>
    <row r="81" spans="1:31" ht="12.75">
      <c r="A81" s="1" t="s">
        <v>164</v>
      </c>
      <c r="B81" s="1" t="s">
        <v>165</v>
      </c>
      <c r="C81" s="2" t="s">
        <v>52</v>
      </c>
      <c r="D81" s="1"/>
      <c r="E81" s="3">
        <v>1133224818</v>
      </c>
      <c r="F81" s="4">
        <v>98.82</v>
      </c>
      <c r="G81" s="5">
        <f t="shared" si="15"/>
        <v>0.9882</v>
      </c>
      <c r="H81" s="4">
        <v>2699575.89</v>
      </c>
      <c r="I81" s="4">
        <v>0</v>
      </c>
      <c r="J81" s="4">
        <v>0</v>
      </c>
      <c r="K81" s="4">
        <v>49804.65</v>
      </c>
      <c r="L81" s="6">
        <f t="shared" si="16"/>
        <v>2749380.54</v>
      </c>
      <c r="M81" s="4">
        <v>14083963.63</v>
      </c>
      <c r="N81" s="4">
        <v>0</v>
      </c>
      <c r="O81" s="4">
        <v>0</v>
      </c>
      <c r="P81" s="6">
        <f t="shared" si="17"/>
        <v>14083963.63</v>
      </c>
      <c r="Q81" s="4">
        <v>7882816.82</v>
      </c>
      <c r="R81" s="4">
        <v>0</v>
      </c>
      <c r="S81" s="6">
        <f t="shared" si="18"/>
        <v>7882816.82</v>
      </c>
      <c r="T81" s="6">
        <f t="shared" si="19"/>
        <v>24716160.990000002</v>
      </c>
      <c r="U81" s="7">
        <f t="shared" si="20"/>
        <v>0.6956092643569336</v>
      </c>
      <c r="V81" s="7">
        <f t="shared" si="21"/>
        <v>1.2428216719482401</v>
      </c>
      <c r="W81" s="7">
        <f t="shared" si="22"/>
        <v>0.2426156307494494</v>
      </c>
      <c r="X81" s="7">
        <f t="shared" si="23"/>
        <v>2.181046567054623</v>
      </c>
      <c r="Y81" s="36">
        <v>179299.60149439602</v>
      </c>
      <c r="Z81" s="36">
        <f t="shared" si="24"/>
        <v>3910.6078031361444</v>
      </c>
      <c r="AA81" s="6">
        <f t="shared" si="25"/>
        <v>1146756545.2337584</v>
      </c>
      <c r="AB81" s="7">
        <f t="shared" si="26"/>
        <v>0.23975276630660586</v>
      </c>
      <c r="AC81" s="7">
        <f t="shared" si="27"/>
        <v>1.2281563762192507</v>
      </c>
      <c r="AD81" s="7">
        <f t="shared" si="28"/>
        <v>0.6874010750375218</v>
      </c>
      <c r="AE81" s="7">
        <f t="shared" si="29"/>
        <v>2.1553102175633785</v>
      </c>
    </row>
    <row r="82" spans="1:31" ht="12.75">
      <c r="A82" s="1" t="s">
        <v>166</v>
      </c>
      <c r="B82" s="1" t="s">
        <v>167</v>
      </c>
      <c r="C82" s="2" t="s">
        <v>52</v>
      </c>
      <c r="D82" s="1"/>
      <c r="E82" s="3">
        <v>1047478099</v>
      </c>
      <c r="F82" s="4">
        <v>94.82</v>
      </c>
      <c r="G82" s="5">
        <f t="shared" si="15"/>
        <v>0.9481999999999999</v>
      </c>
      <c r="H82" s="4">
        <v>2660113.83</v>
      </c>
      <c r="I82" s="4">
        <v>0</v>
      </c>
      <c r="J82" s="4">
        <v>0</v>
      </c>
      <c r="K82" s="4">
        <v>48307.38</v>
      </c>
      <c r="L82" s="6">
        <f t="shared" si="16"/>
        <v>2708421.21</v>
      </c>
      <c r="M82" s="4">
        <v>4215868.5</v>
      </c>
      <c r="N82" s="4">
        <v>0</v>
      </c>
      <c r="O82" s="4">
        <v>0</v>
      </c>
      <c r="P82" s="6">
        <f t="shared" si="17"/>
        <v>4215868.5</v>
      </c>
      <c r="Q82" s="4">
        <v>3430657.78</v>
      </c>
      <c r="R82" s="4">
        <v>0</v>
      </c>
      <c r="S82" s="6">
        <f t="shared" si="18"/>
        <v>3430657.78</v>
      </c>
      <c r="T82" s="6">
        <f t="shared" si="19"/>
        <v>10354947.49</v>
      </c>
      <c r="U82" s="7">
        <f t="shared" si="20"/>
        <v>0.3275159436054233</v>
      </c>
      <c r="V82" s="7">
        <f t="shared" si="21"/>
        <v>0.40247796149864895</v>
      </c>
      <c r="W82" s="7">
        <f t="shared" si="22"/>
        <v>0.2585659034385214</v>
      </c>
      <c r="X82" s="7">
        <f t="shared" si="23"/>
        <v>0.9885598085425937</v>
      </c>
      <c r="Y82" s="36">
        <v>883817.951042611</v>
      </c>
      <c r="Z82" s="36">
        <f t="shared" si="24"/>
        <v>8737.06904469191</v>
      </c>
      <c r="AA82" s="6">
        <f t="shared" si="25"/>
        <v>1104701644.1678972</v>
      </c>
      <c r="AB82" s="7">
        <f t="shared" si="26"/>
        <v>0.245172189640406</v>
      </c>
      <c r="AC82" s="7">
        <f t="shared" si="27"/>
        <v>0.38162960309301885</v>
      </c>
      <c r="AD82" s="7">
        <f t="shared" si="28"/>
        <v>0.3105506177266623</v>
      </c>
      <c r="AE82" s="7">
        <f t="shared" si="29"/>
        <v>0.9373524104600872</v>
      </c>
    </row>
    <row r="83" spans="1:31" ht="12.75">
      <c r="A83" s="1" t="s">
        <v>168</v>
      </c>
      <c r="B83" s="1" t="s">
        <v>169</v>
      </c>
      <c r="C83" s="2" t="s">
        <v>52</v>
      </c>
      <c r="D83" s="1"/>
      <c r="E83" s="3">
        <v>304369516</v>
      </c>
      <c r="F83" s="4">
        <v>90.01</v>
      </c>
      <c r="G83" s="5">
        <f t="shared" si="15"/>
        <v>0.9001</v>
      </c>
      <c r="H83" s="4">
        <v>876864.58</v>
      </c>
      <c r="I83" s="4">
        <v>0</v>
      </c>
      <c r="J83" s="4">
        <v>0</v>
      </c>
      <c r="K83" s="4">
        <v>15984.75</v>
      </c>
      <c r="L83" s="6">
        <f t="shared" si="16"/>
        <v>892849.33</v>
      </c>
      <c r="M83" s="4">
        <v>2852268</v>
      </c>
      <c r="N83" s="4">
        <v>0</v>
      </c>
      <c r="O83" s="4">
        <v>0</v>
      </c>
      <c r="P83" s="6">
        <f t="shared" si="17"/>
        <v>2852268</v>
      </c>
      <c r="Q83" s="4">
        <v>3369782.44</v>
      </c>
      <c r="R83" s="4">
        <v>0</v>
      </c>
      <c r="S83" s="6">
        <f t="shared" si="18"/>
        <v>3369782.44</v>
      </c>
      <c r="T83" s="6">
        <f t="shared" si="19"/>
        <v>7114899.77</v>
      </c>
      <c r="U83" s="7">
        <f t="shared" si="20"/>
        <v>1.1071353282304395</v>
      </c>
      <c r="V83" s="7">
        <f t="shared" si="21"/>
        <v>0.9371069867588184</v>
      </c>
      <c r="W83" s="7">
        <f t="shared" si="22"/>
        <v>0.29334387416116925</v>
      </c>
      <c r="X83" s="7">
        <f t="shared" si="23"/>
        <v>2.3375861891504273</v>
      </c>
      <c r="Y83" s="36">
        <v>175922.28682170543</v>
      </c>
      <c r="Z83" s="36">
        <f t="shared" si="24"/>
        <v>4112.335080381788</v>
      </c>
      <c r="AA83" s="6">
        <f t="shared" si="25"/>
        <v>338150778.8023553</v>
      </c>
      <c r="AB83" s="7">
        <f t="shared" si="26"/>
        <v>0.26403882113246846</v>
      </c>
      <c r="AC83" s="7">
        <f t="shared" si="27"/>
        <v>0.8434899987816125</v>
      </c>
      <c r="AD83" s="7">
        <f t="shared" si="28"/>
        <v>0.9965325089402186</v>
      </c>
      <c r="AE83" s="7">
        <f t="shared" si="29"/>
        <v>2.1040613288542995</v>
      </c>
    </row>
    <row r="84" spans="1:31" ht="12.75">
      <c r="A84" s="1" t="s">
        <v>170</v>
      </c>
      <c r="B84" s="1" t="s">
        <v>171</v>
      </c>
      <c r="C84" s="2" t="s">
        <v>52</v>
      </c>
      <c r="D84" s="1"/>
      <c r="E84" s="3">
        <v>2571210314</v>
      </c>
      <c r="F84" s="4">
        <v>92.78</v>
      </c>
      <c r="G84" s="5">
        <f t="shared" si="15"/>
        <v>0.9278</v>
      </c>
      <c r="H84" s="4">
        <v>6563833.7</v>
      </c>
      <c r="I84" s="4">
        <v>0</v>
      </c>
      <c r="J84" s="4">
        <v>0</v>
      </c>
      <c r="K84" s="4">
        <v>119214.41</v>
      </c>
      <c r="L84" s="6">
        <f t="shared" si="16"/>
        <v>6683048.11</v>
      </c>
      <c r="M84" s="4">
        <v>51806402.5</v>
      </c>
      <c r="N84" s="4">
        <v>0</v>
      </c>
      <c r="O84" s="4">
        <v>0</v>
      </c>
      <c r="P84" s="6">
        <f t="shared" si="17"/>
        <v>51806402.5</v>
      </c>
      <c r="Q84" s="4">
        <v>28643843.71</v>
      </c>
      <c r="R84" s="4">
        <v>0</v>
      </c>
      <c r="S84" s="6">
        <f t="shared" si="18"/>
        <v>28643843.71</v>
      </c>
      <c r="T84" s="6">
        <f t="shared" si="19"/>
        <v>87133294.32</v>
      </c>
      <c r="U84" s="7">
        <f t="shared" si="20"/>
        <v>1.1140218112084004</v>
      </c>
      <c r="V84" s="7">
        <f t="shared" si="21"/>
        <v>2.0148644479962985</v>
      </c>
      <c r="W84" s="7">
        <f t="shared" si="22"/>
        <v>0.25991837671198764</v>
      </c>
      <c r="X84" s="7">
        <f t="shared" si="23"/>
        <v>3.388804635916687</v>
      </c>
      <c r="Y84" s="36">
        <v>194074.20399352402</v>
      </c>
      <c r="Z84" s="36">
        <f t="shared" si="24"/>
        <v>6576.7956220509495</v>
      </c>
      <c r="AA84" s="6">
        <f t="shared" si="25"/>
        <v>2771298031.9034276</v>
      </c>
      <c r="AB84" s="7">
        <f t="shared" si="26"/>
        <v>0.24115226991338212</v>
      </c>
      <c r="AC84" s="7">
        <f t="shared" si="27"/>
        <v>1.8693912348509658</v>
      </c>
      <c r="AD84" s="7">
        <f t="shared" si="28"/>
        <v>1.033589436439154</v>
      </c>
      <c r="AE84" s="7">
        <f t="shared" si="29"/>
        <v>3.1441329412035013</v>
      </c>
    </row>
    <row r="85" spans="1:31" ht="12.75">
      <c r="A85" s="1" t="s">
        <v>172</v>
      </c>
      <c r="B85" s="1" t="s">
        <v>173</v>
      </c>
      <c r="C85" s="2" t="s">
        <v>52</v>
      </c>
      <c r="D85" s="1"/>
      <c r="E85" s="3">
        <v>1613636758</v>
      </c>
      <c r="F85" s="4">
        <v>88.13</v>
      </c>
      <c r="G85" s="5">
        <f t="shared" si="15"/>
        <v>0.8813</v>
      </c>
      <c r="H85" s="4">
        <v>4280970.29</v>
      </c>
      <c r="I85" s="4">
        <v>0</v>
      </c>
      <c r="J85" s="4">
        <v>0</v>
      </c>
      <c r="K85" s="4">
        <v>77640.48</v>
      </c>
      <c r="L85" s="6">
        <f t="shared" si="16"/>
        <v>4358610.7700000005</v>
      </c>
      <c r="M85" s="4">
        <v>26577963</v>
      </c>
      <c r="N85" s="4">
        <v>0</v>
      </c>
      <c r="O85" s="4">
        <v>0</v>
      </c>
      <c r="P85" s="6">
        <f t="shared" si="17"/>
        <v>26577963</v>
      </c>
      <c r="Q85" s="4">
        <v>12231827</v>
      </c>
      <c r="R85" s="4">
        <v>0</v>
      </c>
      <c r="S85" s="6">
        <f t="shared" si="18"/>
        <v>12231827</v>
      </c>
      <c r="T85" s="6">
        <f t="shared" si="19"/>
        <v>43168400.769999996</v>
      </c>
      <c r="U85" s="7">
        <f t="shared" si="20"/>
        <v>0.7580285302350556</v>
      </c>
      <c r="V85" s="7">
        <f t="shared" si="21"/>
        <v>1.6470846284477116</v>
      </c>
      <c r="W85" s="7">
        <f t="shared" si="22"/>
        <v>0.2701110239582185</v>
      </c>
      <c r="X85" s="7">
        <f t="shared" si="23"/>
        <v>2.6752241826409855</v>
      </c>
      <c r="Y85" s="36">
        <v>345676.5866413121</v>
      </c>
      <c r="Z85" s="36">
        <f t="shared" si="24"/>
        <v>9247.623639556301</v>
      </c>
      <c r="AA85" s="6">
        <f t="shared" si="25"/>
        <v>1830973287.1893795</v>
      </c>
      <c r="AB85" s="7">
        <f t="shared" si="26"/>
        <v>0.23804884541437796</v>
      </c>
      <c r="AC85" s="7">
        <f t="shared" si="27"/>
        <v>1.451575683050968</v>
      </c>
      <c r="AD85" s="7">
        <f t="shared" si="28"/>
        <v>0.6680505436961544</v>
      </c>
      <c r="AE85" s="7">
        <f t="shared" si="29"/>
        <v>2.3576750721615003</v>
      </c>
    </row>
    <row r="86" spans="1:31" ht="12.75">
      <c r="A86" s="1" t="s">
        <v>174</v>
      </c>
      <c r="B86" s="1" t="s">
        <v>175</v>
      </c>
      <c r="C86" s="2" t="s">
        <v>52</v>
      </c>
      <c r="D86" s="1"/>
      <c r="E86" s="3">
        <v>246983107</v>
      </c>
      <c r="F86" s="4">
        <v>93.23</v>
      </c>
      <c r="G86" s="5">
        <f t="shared" si="15"/>
        <v>0.9323</v>
      </c>
      <c r="H86" s="4">
        <v>590907.25</v>
      </c>
      <c r="I86" s="4">
        <v>0</v>
      </c>
      <c r="J86" s="4">
        <v>0</v>
      </c>
      <c r="K86" s="4">
        <v>11590.17</v>
      </c>
      <c r="L86" s="6">
        <f t="shared" si="16"/>
        <v>602497.42</v>
      </c>
      <c r="M86" s="4">
        <v>24614</v>
      </c>
      <c r="N86" s="4">
        <v>0</v>
      </c>
      <c r="O86" s="4">
        <v>0</v>
      </c>
      <c r="P86" s="6">
        <f t="shared" si="17"/>
        <v>24614</v>
      </c>
      <c r="Q86" s="4">
        <v>2657897.56</v>
      </c>
      <c r="R86" s="4">
        <v>0</v>
      </c>
      <c r="S86" s="6">
        <f t="shared" si="18"/>
        <v>2657897.56</v>
      </c>
      <c r="T86" s="6">
        <f t="shared" si="19"/>
        <v>3285008.98</v>
      </c>
      <c r="U86" s="7">
        <f t="shared" si="20"/>
        <v>1.0761454871486413</v>
      </c>
      <c r="V86" s="7">
        <f t="shared" si="21"/>
        <v>0.009965863778691552</v>
      </c>
      <c r="W86" s="7">
        <f t="shared" si="22"/>
        <v>0.24394276487905714</v>
      </c>
      <c r="X86" s="7">
        <f t="shared" si="23"/>
        <v>1.3300541158063899</v>
      </c>
      <c r="Y86" s="36">
        <v>0</v>
      </c>
      <c r="Z86" s="36">
        <f t="shared" si="24"/>
        <v>0</v>
      </c>
      <c r="AA86" s="6">
        <f t="shared" si="25"/>
        <v>264918059.63745576</v>
      </c>
      <c r="AB86" s="7">
        <f t="shared" si="26"/>
        <v>0.2274278396967449</v>
      </c>
      <c r="AC86" s="7">
        <f t="shared" si="27"/>
        <v>0.009291174800874134</v>
      </c>
      <c r="AD86" s="7">
        <f t="shared" si="28"/>
        <v>1.0032904376686782</v>
      </c>
      <c r="AE86" s="7">
        <f t="shared" si="29"/>
        <v>1.2400094521662974</v>
      </c>
    </row>
    <row r="87" spans="1:31" ht="12.75">
      <c r="A87" s="1" t="s">
        <v>176</v>
      </c>
      <c r="B87" s="1" t="s">
        <v>177</v>
      </c>
      <c r="C87" s="2" t="s">
        <v>52</v>
      </c>
      <c r="D87" s="1"/>
      <c r="E87" s="3">
        <v>1201729370</v>
      </c>
      <c r="F87" s="4">
        <v>85.03</v>
      </c>
      <c r="G87" s="5">
        <f t="shared" si="15"/>
        <v>0.8503000000000001</v>
      </c>
      <c r="H87" s="4">
        <v>3288821.15</v>
      </c>
      <c r="I87" s="4">
        <v>0</v>
      </c>
      <c r="J87" s="4">
        <v>0</v>
      </c>
      <c r="K87" s="4">
        <v>59801.85</v>
      </c>
      <c r="L87" s="6">
        <f t="shared" si="16"/>
        <v>3348623</v>
      </c>
      <c r="M87" s="4">
        <v>10696894</v>
      </c>
      <c r="N87" s="4">
        <v>6023074.47</v>
      </c>
      <c r="O87" s="4">
        <v>0</v>
      </c>
      <c r="P87" s="6">
        <f t="shared" si="17"/>
        <v>16719968.469999999</v>
      </c>
      <c r="Q87" s="4">
        <v>3400956.4</v>
      </c>
      <c r="R87" s="4">
        <v>0</v>
      </c>
      <c r="S87" s="6">
        <f t="shared" si="18"/>
        <v>3400956.4</v>
      </c>
      <c r="T87" s="6">
        <f t="shared" si="19"/>
        <v>23469547.869999997</v>
      </c>
      <c r="U87" s="7">
        <f t="shared" si="20"/>
        <v>0.28300518277255715</v>
      </c>
      <c r="V87" s="7">
        <f t="shared" si="21"/>
        <v>1.3913256085269845</v>
      </c>
      <c r="W87" s="7">
        <f t="shared" si="22"/>
        <v>0.27865034204830996</v>
      </c>
      <c r="X87" s="7">
        <f t="shared" si="23"/>
        <v>1.9529811333478517</v>
      </c>
      <c r="Y87" s="36">
        <v>417891.8367346939</v>
      </c>
      <c r="Z87" s="36">
        <f t="shared" si="24"/>
        <v>8161.3487292293785</v>
      </c>
      <c r="AA87" s="6">
        <f t="shared" si="25"/>
        <v>1413300446.9010937</v>
      </c>
      <c r="AB87" s="7">
        <f t="shared" si="26"/>
        <v>0.23693638584367793</v>
      </c>
      <c r="AC87" s="7">
        <f t="shared" si="27"/>
        <v>1.183044164930495</v>
      </c>
      <c r="AD87" s="7">
        <f t="shared" si="28"/>
        <v>0.24063930691150537</v>
      </c>
      <c r="AE87" s="7">
        <f t="shared" si="29"/>
        <v>1.6606198576856783</v>
      </c>
    </row>
    <row r="88" spans="1:31" ht="12.75">
      <c r="A88" s="1" t="s">
        <v>178</v>
      </c>
      <c r="B88" s="1" t="s">
        <v>179</v>
      </c>
      <c r="C88" s="2" t="s">
        <v>52</v>
      </c>
      <c r="D88" s="1"/>
      <c r="E88" s="3">
        <v>675659546</v>
      </c>
      <c r="F88" s="4">
        <v>82.3</v>
      </c>
      <c r="G88" s="5">
        <f t="shared" si="15"/>
        <v>0.823</v>
      </c>
      <c r="H88" s="4">
        <v>1936594.12</v>
      </c>
      <c r="I88" s="4">
        <v>0</v>
      </c>
      <c r="J88" s="4">
        <v>0</v>
      </c>
      <c r="K88" s="4">
        <v>35094.07</v>
      </c>
      <c r="L88" s="6">
        <f t="shared" si="16"/>
        <v>1971688.1900000002</v>
      </c>
      <c r="M88" s="4">
        <v>13740992.5</v>
      </c>
      <c r="N88" s="4">
        <v>0</v>
      </c>
      <c r="O88" s="4">
        <v>0</v>
      </c>
      <c r="P88" s="6">
        <f t="shared" si="17"/>
        <v>13740992.5</v>
      </c>
      <c r="Q88" s="4">
        <v>4095288</v>
      </c>
      <c r="R88" s="4">
        <v>0</v>
      </c>
      <c r="S88" s="6">
        <f t="shared" si="18"/>
        <v>4095288</v>
      </c>
      <c r="T88" s="6">
        <f t="shared" si="19"/>
        <v>19807968.689999998</v>
      </c>
      <c r="U88" s="7">
        <f t="shared" si="20"/>
        <v>0.6061170931787591</v>
      </c>
      <c r="V88" s="7">
        <f t="shared" si="21"/>
        <v>2.0337154386922554</v>
      </c>
      <c r="W88" s="7">
        <f t="shared" si="22"/>
        <v>0.2918168183477423</v>
      </c>
      <c r="X88" s="7">
        <f t="shared" si="23"/>
        <v>2.931649350218756</v>
      </c>
      <c r="Y88" s="36">
        <v>180599.57291031117</v>
      </c>
      <c r="Z88" s="36">
        <f t="shared" si="24"/>
        <v>5294.546205722986</v>
      </c>
      <c r="AA88" s="6">
        <f t="shared" si="25"/>
        <v>820971501.8226002</v>
      </c>
      <c r="AB88" s="7">
        <f t="shared" si="26"/>
        <v>0.2401652415001919</v>
      </c>
      <c r="AC88" s="7">
        <f t="shared" si="27"/>
        <v>1.6737478060437259</v>
      </c>
      <c r="AD88" s="7">
        <f t="shared" si="28"/>
        <v>0.4988343676861186</v>
      </c>
      <c r="AE88" s="7">
        <f t="shared" si="29"/>
        <v>2.412747415230036</v>
      </c>
    </row>
    <row r="89" spans="1:31" ht="12.75">
      <c r="A89" s="1" t="s">
        <v>180</v>
      </c>
      <c r="B89" s="1" t="s">
        <v>181</v>
      </c>
      <c r="C89" s="2" t="s">
        <v>52</v>
      </c>
      <c r="D89" s="1"/>
      <c r="E89" s="3">
        <v>520981797</v>
      </c>
      <c r="F89" s="4">
        <v>101.85</v>
      </c>
      <c r="G89" s="5">
        <f t="shared" si="15"/>
        <v>1.0185</v>
      </c>
      <c r="H89" s="4">
        <v>1205612.95</v>
      </c>
      <c r="I89" s="4">
        <v>0</v>
      </c>
      <c r="J89" s="4">
        <v>0</v>
      </c>
      <c r="K89" s="4">
        <v>22053.45</v>
      </c>
      <c r="L89" s="6">
        <f t="shared" si="16"/>
        <v>1227666.4</v>
      </c>
      <c r="M89" s="4">
        <v>8293362</v>
      </c>
      <c r="N89" s="4">
        <v>0</v>
      </c>
      <c r="O89" s="4">
        <v>0</v>
      </c>
      <c r="P89" s="6">
        <f t="shared" si="17"/>
        <v>8293362</v>
      </c>
      <c r="Q89" s="4">
        <v>3311155</v>
      </c>
      <c r="R89" s="4">
        <v>0</v>
      </c>
      <c r="S89" s="6">
        <f t="shared" si="18"/>
        <v>3311155</v>
      </c>
      <c r="T89" s="6">
        <f t="shared" si="19"/>
        <v>12832183.4</v>
      </c>
      <c r="U89" s="7">
        <f t="shared" si="20"/>
        <v>0.6355605933003452</v>
      </c>
      <c r="V89" s="7">
        <f t="shared" si="21"/>
        <v>1.591871740578299</v>
      </c>
      <c r="W89" s="7">
        <f t="shared" si="22"/>
        <v>0.23564477819941948</v>
      </c>
      <c r="X89" s="7">
        <f t="shared" si="23"/>
        <v>2.463077112078064</v>
      </c>
      <c r="Y89" s="36">
        <v>177974.27759355755</v>
      </c>
      <c r="Z89" s="36">
        <f t="shared" si="24"/>
        <v>4383.643696793194</v>
      </c>
      <c r="AA89" s="6">
        <f t="shared" si="25"/>
        <v>511518701.03092784</v>
      </c>
      <c r="AB89" s="7">
        <f t="shared" si="26"/>
        <v>0.24000420659610874</v>
      </c>
      <c r="AC89" s="7">
        <f t="shared" si="27"/>
        <v>1.6213213677789975</v>
      </c>
      <c r="AD89" s="7">
        <f t="shared" si="28"/>
        <v>0.6473184642764016</v>
      </c>
      <c r="AE89" s="7">
        <f t="shared" si="29"/>
        <v>2.5086440386515076</v>
      </c>
    </row>
    <row r="90" spans="1:31" ht="12.75">
      <c r="A90" s="1" t="s">
        <v>182</v>
      </c>
      <c r="B90" s="1" t="s">
        <v>183</v>
      </c>
      <c r="C90" s="2" t="s">
        <v>52</v>
      </c>
      <c r="D90" s="1"/>
      <c r="E90" s="3">
        <v>798807851</v>
      </c>
      <c r="F90" s="4">
        <v>87.46</v>
      </c>
      <c r="G90" s="5">
        <f t="shared" si="15"/>
        <v>0.8745999999999999</v>
      </c>
      <c r="H90" s="4">
        <v>2146932.69</v>
      </c>
      <c r="I90" s="4">
        <v>0</v>
      </c>
      <c r="J90" s="4">
        <v>0</v>
      </c>
      <c r="K90" s="4">
        <v>38895.6</v>
      </c>
      <c r="L90" s="6">
        <f t="shared" si="16"/>
        <v>2185828.29</v>
      </c>
      <c r="M90" s="4">
        <v>0</v>
      </c>
      <c r="N90" s="4">
        <v>11533372.81</v>
      </c>
      <c r="O90" s="4">
        <v>0</v>
      </c>
      <c r="P90" s="6">
        <f t="shared" si="17"/>
        <v>11533372.81</v>
      </c>
      <c r="Q90" s="4">
        <v>5264144</v>
      </c>
      <c r="R90" s="4">
        <v>0</v>
      </c>
      <c r="S90" s="6">
        <f t="shared" si="18"/>
        <v>5264144</v>
      </c>
      <c r="T90" s="6">
        <f t="shared" si="19"/>
        <v>18983345.1</v>
      </c>
      <c r="U90" s="7">
        <f t="shared" si="20"/>
        <v>0.6590000327876097</v>
      </c>
      <c r="V90" s="7">
        <f t="shared" si="21"/>
        <v>1.4438231666804187</v>
      </c>
      <c r="W90" s="7">
        <f t="shared" si="22"/>
        <v>0.27363630530967326</v>
      </c>
      <c r="X90" s="7">
        <f t="shared" si="23"/>
        <v>2.376459504777702</v>
      </c>
      <c r="Y90" s="36">
        <v>239320.04337050806</v>
      </c>
      <c r="Z90" s="36">
        <f t="shared" si="24"/>
        <v>5687.343917516558</v>
      </c>
      <c r="AA90" s="6">
        <f t="shared" si="25"/>
        <v>913340785.5019438</v>
      </c>
      <c r="AB90" s="7">
        <f t="shared" si="26"/>
        <v>0.23932231262384024</v>
      </c>
      <c r="AC90" s="7">
        <f t="shared" si="27"/>
        <v>1.262767741578694</v>
      </c>
      <c r="AD90" s="7">
        <f t="shared" si="28"/>
        <v>0.5763614286760433</v>
      </c>
      <c r="AE90" s="7">
        <f t="shared" si="29"/>
        <v>2.078451482878578</v>
      </c>
    </row>
    <row r="91" spans="1:31" ht="12.75">
      <c r="A91" s="1" t="s">
        <v>184</v>
      </c>
      <c r="B91" s="1" t="s">
        <v>185</v>
      </c>
      <c r="C91" s="2" t="s">
        <v>52</v>
      </c>
      <c r="D91" s="1"/>
      <c r="E91" s="3">
        <v>761505141</v>
      </c>
      <c r="F91" s="4">
        <v>85.88</v>
      </c>
      <c r="G91" s="5">
        <f t="shared" si="15"/>
        <v>0.8588</v>
      </c>
      <c r="H91" s="4">
        <v>2071364.46</v>
      </c>
      <c r="I91" s="4">
        <v>0</v>
      </c>
      <c r="J91" s="4">
        <v>0</v>
      </c>
      <c r="K91" s="4">
        <v>39283.71</v>
      </c>
      <c r="L91" s="6">
        <f t="shared" si="16"/>
        <v>2110648.17</v>
      </c>
      <c r="M91" s="4">
        <v>0</v>
      </c>
      <c r="N91" s="4">
        <v>11850251.66</v>
      </c>
      <c r="O91" s="4">
        <v>0</v>
      </c>
      <c r="P91" s="6">
        <f t="shared" si="17"/>
        <v>11850251.66</v>
      </c>
      <c r="Q91" s="4">
        <v>6418843</v>
      </c>
      <c r="R91" s="4">
        <v>0</v>
      </c>
      <c r="S91" s="6">
        <f t="shared" si="18"/>
        <v>6418843</v>
      </c>
      <c r="T91" s="6">
        <f t="shared" si="19"/>
        <v>20379742.83</v>
      </c>
      <c r="U91" s="7">
        <f t="shared" si="20"/>
        <v>0.8429152548557778</v>
      </c>
      <c r="V91" s="7">
        <f t="shared" si="21"/>
        <v>1.5561617410012993</v>
      </c>
      <c r="W91" s="7">
        <f t="shared" si="22"/>
        <v>0.2771679475766008</v>
      </c>
      <c r="X91" s="7">
        <f t="shared" si="23"/>
        <v>2.676244943433678</v>
      </c>
      <c r="Y91" s="36">
        <v>179041.65278240587</v>
      </c>
      <c r="Z91" s="36">
        <f t="shared" si="24"/>
        <v>4791.59317922922</v>
      </c>
      <c r="AA91" s="6">
        <f t="shared" si="25"/>
        <v>886708361.6674429</v>
      </c>
      <c r="AB91" s="7">
        <f t="shared" si="26"/>
        <v>0.23803183337878478</v>
      </c>
      <c r="AC91" s="7">
        <f t="shared" si="27"/>
        <v>1.3364317031719162</v>
      </c>
      <c r="AD91" s="7">
        <f t="shared" si="28"/>
        <v>0.723895620870142</v>
      </c>
      <c r="AE91" s="7">
        <f t="shared" si="29"/>
        <v>2.2983591574208426</v>
      </c>
    </row>
    <row r="92" spans="1:31" ht="12.75">
      <c r="A92" s="1" t="s">
        <v>186</v>
      </c>
      <c r="B92" s="1" t="s">
        <v>187</v>
      </c>
      <c r="C92" s="2" t="s">
        <v>52</v>
      </c>
      <c r="D92" s="1"/>
      <c r="E92" s="3">
        <v>871339873</v>
      </c>
      <c r="F92" s="4">
        <v>87.3</v>
      </c>
      <c r="G92" s="5">
        <f t="shared" si="15"/>
        <v>0.873</v>
      </c>
      <c r="H92" s="4">
        <v>2468934.3</v>
      </c>
      <c r="I92" s="4">
        <v>0</v>
      </c>
      <c r="J92" s="4">
        <v>0</v>
      </c>
      <c r="K92" s="4">
        <v>44929.64</v>
      </c>
      <c r="L92" s="6">
        <f t="shared" si="16"/>
        <v>2513863.94</v>
      </c>
      <c r="M92" s="4">
        <v>7443826</v>
      </c>
      <c r="N92" s="4">
        <v>4179207.9</v>
      </c>
      <c r="O92" s="4">
        <v>0</v>
      </c>
      <c r="P92" s="6">
        <f t="shared" si="17"/>
        <v>11623033.9</v>
      </c>
      <c r="Q92" s="4">
        <v>4977738</v>
      </c>
      <c r="R92" s="4">
        <v>0</v>
      </c>
      <c r="S92" s="6">
        <f t="shared" si="18"/>
        <v>4977738</v>
      </c>
      <c r="T92" s="6">
        <f t="shared" si="19"/>
        <v>19114635.84</v>
      </c>
      <c r="U92" s="7">
        <f t="shared" si="20"/>
        <v>0.5712739832347831</v>
      </c>
      <c r="V92" s="7">
        <f t="shared" si="21"/>
        <v>1.333926549232988</v>
      </c>
      <c r="W92" s="7">
        <f t="shared" si="22"/>
        <v>0.2885055553976697</v>
      </c>
      <c r="X92" s="7">
        <f t="shared" si="23"/>
        <v>2.193706087865441</v>
      </c>
      <c r="Y92" s="36">
        <v>353586.7032967033</v>
      </c>
      <c r="Z92" s="36">
        <f t="shared" si="24"/>
        <v>7756.653036102494</v>
      </c>
      <c r="AA92" s="6">
        <f t="shared" si="25"/>
        <v>998098365.4066437</v>
      </c>
      <c r="AB92" s="7">
        <f t="shared" si="26"/>
        <v>0.25186534986216563</v>
      </c>
      <c r="AC92" s="7">
        <f t="shared" si="27"/>
        <v>1.1645178774803986</v>
      </c>
      <c r="AD92" s="7">
        <f t="shared" si="28"/>
        <v>0.4987221873639656</v>
      </c>
      <c r="AE92" s="7">
        <f t="shared" si="29"/>
        <v>1.9151054147065298</v>
      </c>
    </row>
    <row r="93" spans="1:31" ht="12.75">
      <c r="A93" s="1" t="s">
        <v>188</v>
      </c>
      <c r="B93" s="1" t="s">
        <v>189</v>
      </c>
      <c r="C93" s="2" t="s">
        <v>52</v>
      </c>
      <c r="D93" s="1"/>
      <c r="E93" s="3">
        <v>483679336</v>
      </c>
      <c r="F93" s="4">
        <v>79.53</v>
      </c>
      <c r="G93" s="5">
        <f t="shared" si="15"/>
        <v>0.7953</v>
      </c>
      <c r="H93" s="4">
        <v>1537542.41</v>
      </c>
      <c r="I93" s="4">
        <v>0</v>
      </c>
      <c r="J93" s="4">
        <v>0</v>
      </c>
      <c r="K93" s="4">
        <v>27928.97</v>
      </c>
      <c r="L93" s="6">
        <f t="shared" si="16"/>
        <v>1565471.38</v>
      </c>
      <c r="M93" s="4">
        <v>7119026.5</v>
      </c>
      <c r="N93" s="4">
        <v>0</v>
      </c>
      <c r="O93" s="4">
        <v>0</v>
      </c>
      <c r="P93" s="6">
        <f t="shared" si="17"/>
        <v>7119026.5</v>
      </c>
      <c r="Q93" s="4">
        <v>4818535</v>
      </c>
      <c r="R93" s="4">
        <v>0</v>
      </c>
      <c r="S93" s="6">
        <f t="shared" si="18"/>
        <v>4818535</v>
      </c>
      <c r="T93" s="6">
        <f t="shared" si="19"/>
        <v>13503032.879999999</v>
      </c>
      <c r="U93" s="7">
        <f t="shared" si="20"/>
        <v>0.9962251105968273</v>
      </c>
      <c r="V93" s="7">
        <f t="shared" si="21"/>
        <v>1.4718483859314593</v>
      </c>
      <c r="W93" s="7">
        <f t="shared" si="22"/>
        <v>0.32365893340541635</v>
      </c>
      <c r="X93" s="7">
        <f t="shared" si="23"/>
        <v>2.791732429933703</v>
      </c>
      <c r="Y93" s="36">
        <v>144426.01132686084</v>
      </c>
      <c r="Z93" s="36">
        <f t="shared" si="24"/>
        <v>4031.987795471697</v>
      </c>
      <c r="AA93" s="6">
        <f t="shared" si="25"/>
        <v>608172181.5667044</v>
      </c>
      <c r="AB93" s="7">
        <f t="shared" si="26"/>
        <v>0.2574059497373276</v>
      </c>
      <c r="AC93" s="7">
        <f t="shared" si="27"/>
        <v>1.1705610213312896</v>
      </c>
      <c r="AD93" s="7">
        <f t="shared" si="28"/>
        <v>0.7922978304576568</v>
      </c>
      <c r="AE93" s="7">
        <f t="shared" si="29"/>
        <v>2.2202648015262736</v>
      </c>
    </row>
    <row r="94" spans="1:31" ht="12.75">
      <c r="A94" s="1" t="s">
        <v>190</v>
      </c>
      <c r="B94" s="1" t="s">
        <v>191</v>
      </c>
      <c r="C94" s="2" t="s">
        <v>52</v>
      </c>
      <c r="D94" s="1"/>
      <c r="E94" s="3">
        <v>1940177993</v>
      </c>
      <c r="F94" s="4">
        <v>89.57</v>
      </c>
      <c r="G94" s="5">
        <f t="shared" si="15"/>
        <v>0.8956999999999999</v>
      </c>
      <c r="H94" s="4">
        <v>5308915.48</v>
      </c>
      <c r="I94" s="4">
        <v>0</v>
      </c>
      <c r="J94" s="4">
        <v>0</v>
      </c>
      <c r="K94" s="4">
        <v>96327.04</v>
      </c>
      <c r="L94" s="6">
        <f t="shared" si="16"/>
        <v>5405242.5200000005</v>
      </c>
      <c r="M94" s="4">
        <v>18549228.5</v>
      </c>
      <c r="N94" s="4">
        <v>9221367.45</v>
      </c>
      <c r="O94" s="4">
        <v>0</v>
      </c>
      <c r="P94" s="6">
        <f t="shared" si="17"/>
        <v>27770595.95</v>
      </c>
      <c r="Q94" s="4">
        <v>5959998</v>
      </c>
      <c r="R94" s="4">
        <v>0</v>
      </c>
      <c r="S94" s="6">
        <f t="shared" si="18"/>
        <v>5959998</v>
      </c>
      <c r="T94" s="6">
        <f t="shared" si="19"/>
        <v>39135836.47</v>
      </c>
      <c r="U94" s="7">
        <f t="shared" si="20"/>
        <v>0.3071882075512234</v>
      </c>
      <c r="V94" s="7">
        <f t="shared" si="21"/>
        <v>1.4313426938246898</v>
      </c>
      <c r="W94" s="7">
        <f t="shared" si="22"/>
        <v>0.2785951876323545</v>
      </c>
      <c r="X94" s="7">
        <f t="shared" si="23"/>
        <v>2.0171260890082676</v>
      </c>
      <c r="Y94" s="36">
        <v>330222.7051234106</v>
      </c>
      <c r="Z94" s="36">
        <f t="shared" si="24"/>
        <v>6661.008336873157</v>
      </c>
      <c r="AA94" s="6">
        <f t="shared" si="25"/>
        <v>2166102481.857765</v>
      </c>
      <c r="AB94" s="7">
        <f t="shared" si="26"/>
        <v>0.24953770956229993</v>
      </c>
      <c r="AC94" s="7">
        <f t="shared" si="27"/>
        <v>1.2820536508587743</v>
      </c>
      <c r="AD94" s="7">
        <f t="shared" si="28"/>
        <v>0.27514847750363075</v>
      </c>
      <c r="AE94" s="7">
        <f t="shared" si="29"/>
        <v>1.8067398379247048</v>
      </c>
    </row>
    <row r="95" spans="1:31" ht="12.75">
      <c r="A95" s="1" t="s">
        <v>192</v>
      </c>
      <c r="B95" s="1" t="s">
        <v>193</v>
      </c>
      <c r="C95" s="2" t="s">
        <v>194</v>
      </c>
      <c r="D95" s="1"/>
      <c r="E95" s="3">
        <v>68047047</v>
      </c>
      <c r="F95" s="4">
        <v>99.81</v>
      </c>
      <c r="G95" s="5">
        <f t="shared" si="15"/>
        <v>0.9981</v>
      </c>
      <c r="H95" s="4">
        <v>338158.59</v>
      </c>
      <c r="I95" s="4">
        <v>23024.52</v>
      </c>
      <c r="J95" s="4">
        <v>0</v>
      </c>
      <c r="K95" s="4">
        <v>27497.88</v>
      </c>
      <c r="L95" s="6">
        <f t="shared" si="16"/>
        <v>388680.99000000005</v>
      </c>
      <c r="M95" s="4">
        <v>666831</v>
      </c>
      <c r="N95" s="4">
        <v>580194.68</v>
      </c>
      <c r="O95" s="4">
        <v>0</v>
      </c>
      <c r="P95" s="6">
        <f t="shared" si="17"/>
        <v>1247025.6800000002</v>
      </c>
      <c r="Q95" s="4">
        <v>143750</v>
      </c>
      <c r="R95" s="4">
        <v>0</v>
      </c>
      <c r="S95" s="6">
        <f t="shared" si="18"/>
        <v>143750</v>
      </c>
      <c r="T95" s="6">
        <f t="shared" si="19"/>
        <v>1779456.6700000002</v>
      </c>
      <c r="U95" s="7">
        <f t="shared" si="20"/>
        <v>0.21125090115960507</v>
      </c>
      <c r="V95" s="7">
        <f t="shared" si="21"/>
        <v>1.8325933820463953</v>
      </c>
      <c r="W95" s="7">
        <f t="shared" si="22"/>
        <v>0.5711945001816171</v>
      </c>
      <c r="X95" s="7">
        <f t="shared" si="23"/>
        <v>2.615038783387617</v>
      </c>
      <c r="Y95" s="36">
        <v>97103.4749034749</v>
      </c>
      <c r="Z95" s="36">
        <f t="shared" si="24"/>
        <v>2539.29352874293</v>
      </c>
      <c r="AA95" s="6">
        <f t="shared" si="25"/>
        <v>68176582.50676285</v>
      </c>
      <c r="AB95" s="7">
        <f t="shared" si="26"/>
        <v>0.5701092306312721</v>
      </c>
      <c r="AC95" s="7">
        <f t="shared" si="27"/>
        <v>1.8291114546205072</v>
      </c>
      <c r="AD95" s="7">
        <f t="shared" si="28"/>
        <v>0.2108495244474018</v>
      </c>
      <c r="AE95" s="7">
        <f t="shared" si="29"/>
        <v>2.610070209699181</v>
      </c>
    </row>
    <row r="96" spans="1:31" ht="12.75">
      <c r="A96" s="1" t="s">
        <v>195</v>
      </c>
      <c r="B96" s="1" t="s">
        <v>196</v>
      </c>
      <c r="C96" s="2" t="s">
        <v>194</v>
      </c>
      <c r="D96" s="1"/>
      <c r="E96" s="3">
        <v>82996902</v>
      </c>
      <c r="F96" s="4">
        <v>99.6</v>
      </c>
      <c r="G96" s="5">
        <f t="shared" si="15"/>
        <v>0.996</v>
      </c>
      <c r="H96" s="4">
        <v>415548.64</v>
      </c>
      <c r="I96" s="4">
        <v>28302.81</v>
      </c>
      <c r="J96" s="4">
        <v>0</v>
      </c>
      <c r="K96" s="4">
        <v>33801.68</v>
      </c>
      <c r="L96" s="6">
        <f t="shared" si="16"/>
        <v>477653.13</v>
      </c>
      <c r="M96" s="4">
        <v>1305800.5</v>
      </c>
      <c r="N96" s="4">
        <v>0</v>
      </c>
      <c r="O96" s="4">
        <v>0</v>
      </c>
      <c r="P96" s="6">
        <f t="shared" si="17"/>
        <v>1305800.5</v>
      </c>
      <c r="Q96" s="4">
        <v>642404.18</v>
      </c>
      <c r="R96" s="4">
        <v>0</v>
      </c>
      <c r="S96" s="6">
        <f t="shared" si="18"/>
        <v>642404.18</v>
      </c>
      <c r="T96" s="6">
        <f t="shared" si="19"/>
        <v>2425857.81</v>
      </c>
      <c r="U96" s="7">
        <f t="shared" si="20"/>
        <v>0.7740098299090731</v>
      </c>
      <c r="V96" s="7">
        <f t="shared" si="21"/>
        <v>1.573312338814767</v>
      </c>
      <c r="W96" s="7">
        <f t="shared" si="22"/>
        <v>0.5755071797740113</v>
      </c>
      <c r="X96" s="7">
        <f t="shared" si="23"/>
        <v>2.922829348497851</v>
      </c>
      <c r="Y96" s="36">
        <v>86061.79906542056</v>
      </c>
      <c r="Z96" s="36">
        <f t="shared" si="24"/>
        <v>2515.4395209293616</v>
      </c>
      <c r="AA96" s="6">
        <f t="shared" si="25"/>
        <v>83330222.89156626</v>
      </c>
      <c r="AB96" s="7">
        <f t="shared" si="26"/>
        <v>0.5732051510549153</v>
      </c>
      <c r="AC96" s="7">
        <f t="shared" si="27"/>
        <v>1.567019089459508</v>
      </c>
      <c r="AD96" s="7">
        <f t="shared" si="28"/>
        <v>0.7709137905894368</v>
      </c>
      <c r="AE96" s="7">
        <f t="shared" si="29"/>
        <v>2.91113803110386</v>
      </c>
    </row>
    <row r="97" spans="1:31" ht="12.75">
      <c r="A97" s="1" t="s">
        <v>197</v>
      </c>
      <c r="B97" s="1" t="s">
        <v>198</v>
      </c>
      <c r="C97" s="2" t="s">
        <v>194</v>
      </c>
      <c r="D97" s="1"/>
      <c r="E97" s="3">
        <v>182161630</v>
      </c>
      <c r="F97" s="4">
        <v>98.01</v>
      </c>
      <c r="G97" s="5">
        <f t="shared" si="15"/>
        <v>0.9801000000000001</v>
      </c>
      <c r="H97" s="4">
        <v>892441.56</v>
      </c>
      <c r="I97" s="4">
        <v>61003.17</v>
      </c>
      <c r="J97" s="4">
        <v>0</v>
      </c>
      <c r="K97" s="4">
        <v>72855.28</v>
      </c>
      <c r="L97" s="6">
        <f t="shared" si="16"/>
        <v>1026300.0100000001</v>
      </c>
      <c r="M97" s="4">
        <v>0</v>
      </c>
      <c r="N97" s="4">
        <v>3455846.58</v>
      </c>
      <c r="O97" s="4">
        <v>0</v>
      </c>
      <c r="P97" s="6">
        <f t="shared" si="17"/>
        <v>3455846.58</v>
      </c>
      <c r="Q97" s="4">
        <v>1499753</v>
      </c>
      <c r="R97" s="4">
        <v>0</v>
      </c>
      <c r="S97" s="6">
        <f t="shared" si="18"/>
        <v>1499753</v>
      </c>
      <c r="T97" s="6">
        <f t="shared" si="19"/>
        <v>5981899.59</v>
      </c>
      <c r="U97" s="7">
        <f t="shared" si="20"/>
        <v>0.8233089482126396</v>
      </c>
      <c r="V97" s="7">
        <f t="shared" si="21"/>
        <v>1.8971320030458667</v>
      </c>
      <c r="W97" s="7">
        <f t="shared" si="22"/>
        <v>0.5634007611811556</v>
      </c>
      <c r="X97" s="7">
        <f t="shared" si="23"/>
        <v>3.2838417124396613</v>
      </c>
      <c r="Y97" s="36">
        <v>102531.09777015437</v>
      </c>
      <c r="Z97" s="36">
        <f t="shared" si="24"/>
        <v>3366.958956798621</v>
      </c>
      <c r="AA97" s="6">
        <f t="shared" si="25"/>
        <v>185860248.95418835</v>
      </c>
      <c r="AB97" s="7">
        <f t="shared" si="26"/>
        <v>0.5521890860336505</v>
      </c>
      <c r="AC97" s="7">
        <f t="shared" si="27"/>
        <v>1.8593790761852538</v>
      </c>
      <c r="AD97" s="7">
        <f t="shared" si="28"/>
        <v>0.806925100143208</v>
      </c>
      <c r="AE97" s="7">
        <f t="shared" si="29"/>
        <v>3.218493262362112</v>
      </c>
    </row>
    <row r="98" spans="1:31" ht="12.75">
      <c r="A98" s="1" t="s">
        <v>199</v>
      </c>
      <c r="B98" s="1" t="s">
        <v>200</v>
      </c>
      <c r="C98" s="2" t="s">
        <v>194</v>
      </c>
      <c r="D98" s="1"/>
      <c r="E98" s="3">
        <v>495662488</v>
      </c>
      <c r="F98" s="4">
        <v>97.57</v>
      </c>
      <c r="G98" s="5">
        <f t="shared" si="15"/>
        <v>0.9756999999999999</v>
      </c>
      <c r="H98" s="4">
        <v>2487863.95</v>
      </c>
      <c r="I98" s="4">
        <v>170430.69</v>
      </c>
      <c r="J98" s="4">
        <v>0</v>
      </c>
      <c r="K98" s="4">
        <v>203543.12</v>
      </c>
      <c r="L98" s="6">
        <f t="shared" si="16"/>
        <v>2861837.7600000002</v>
      </c>
      <c r="M98" s="4">
        <v>0</v>
      </c>
      <c r="N98" s="4">
        <v>9250932.41</v>
      </c>
      <c r="O98" s="4">
        <v>0</v>
      </c>
      <c r="P98" s="6">
        <f t="shared" si="17"/>
        <v>9250932.41</v>
      </c>
      <c r="Q98" s="4">
        <v>2597000</v>
      </c>
      <c r="R98" s="4">
        <v>0</v>
      </c>
      <c r="S98" s="6">
        <f t="shared" si="18"/>
        <v>2597000</v>
      </c>
      <c r="T98" s="6">
        <f t="shared" si="19"/>
        <v>14709770.17</v>
      </c>
      <c r="U98" s="7">
        <f t="shared" si="20"/>
        <v>0.5239452375100857</v>
      </c>
      <c r="V98" s="7">
        <f t="shared" si="21"/>
        <v>1.8663773503069696</v>
      </c>
      <c r="W98" s="7">
        <f t="shared" si="22"/>
        <v>0.5773763053055571</v>
      </c>
      <c r="X98" s="7">
        <f t="shared" si="23"/>
        <v>2.9676988931226123</v>
      </c>
      <c r="Y98" s="36">
        <v>126360.33398821218</v>
      </c>
      <c r="Z98" s="36">
        <f t="shared" si="24"/>
        <v>3749.9942331142092</v>
      </c>
      <c r="AA98" s="6">
        <f t="shared" si="25"/>
        <v>508007059.54699194</v>
      </c>
      <c r="AB98" s="7">
        <f t="shared" si="26"/>
        <v>0.563346061086632</v>
      </c>
      <c r="AC98" s="7">
        <f t="shared" si="27"/>
        <v>1.82102438069451</v>
      </c>
      <c r="AD98" s="7">
        <f t="shared" si="28"/>
        <v>0.5112133682385906</v>
      </c>
      <c r="AE98" s="7">
        <f t="shared" si="29"/>
        <v>2.8955838100197324</v>
      </c>
    </row>
    <row r="99" spans="1:31" ht="12.75">
      <c r="A99" s="1" t="s">
        <v>201</v>
      </c>
      <c r="B99" s="1" t="s">
        <v>202</v>
      </c>
      <c r="C99" s="2" t="s">
        <v>194</v>
      </c>
      <c r="D99" s="1"/>
      <c r="E99" s="3">
        <v>425322303</v>
      </c>
      <c r="F99" s="4">
        <v>105.86</v>
      </c>
      <c r="G99" s="5">
        <f t="shared" si="15"/>
        <v>1.0586</v>
      </c>
      <c r="H99" s="4">
        <v>1984049.94</v>
      </c>
      <c r="I99" s="4">
        <v>135446.4</v>
      </c>
      <c r="J99" s="4">
        <v>0</v>
      </c>
      <c r="K99" s="4">
        <v>161761.85</v>
      </c>
      <c r="L99" s="6">
        <f t="shared" si="16"/>
        <v>2281258.19</v>
      </c>
      <c r="M99" s="4">
        <v>0</v>
      </c>
      <c r="N99" s="4">
        <v>0</v>
      </c>
      <c r="O99" s="4">
        <v>6894804</v>
      </c>
      <c r="P99" s="6">
        <f t="shared" si="17"/>
        <v>6894804</v>
      </c>
      <c r="Q99" s="4">
        <v>1354138.95</v>
      </c>
      <c r="R99" s="4">
        <v>0</v>
      </c>
      <c r="S99" s="6">
        <f t="shared" si="18"/>
        <v>1354138.95</v>
      </c>
      <c r="T99" s="6">
        <f t="shared" si="19"/>
        <v>10530201.139999999</v>
      </c>
      <c r="U99" s="7">
        <f t="shared" si="20"/>
        <v>0.3183794831469254</v>
      </c>
      <c r="V99" s="7">
        <f t="shared" si="21"/>
        <v>1.6210774632244007</v>
      </c>
      <c r="W99" s="7">
        <f t="shared" si="22"/>
        <v>0.53635987906329</v>
      </c>
      <c r="X99" s="7">
        <f t="shared" si="23"/>
        <v>2.475816825434616</v>
      </c>
      <c r="Y99" s="36">
        <v>91850.38461538461</v>
      </c>
      <c r="Z99" s="36">
        <f t="shared" si="24"/>
        <v>2274.0472765341</v>
      </c>
      <c r="AA99" s="6">
        <f t="shared" si="25"/>
        <v>401778105.98904216</v>
      </c>
      <c r="AB99" s="7">
        <f t="shared" si="26"/>
        <v>0.5677905679763988</v>
      </c>
      <c r="AC99" s="7">
        <f t="shared" si="27"/>
        <v>1.7160726025693507</v>
      </c>
      <c r="AD99" s="7">
        <f t="shared" si="28"/>
        <v>0.3370365208593352</v>
      </c>
      <c r="AE99" s="7">
        <f t="shared" si="29"/>
        <v>2.6208996914050844</v>
      </c>
    </row>
    <row r="100" spans="1:31" ht="12.75">
      <c r="A100" s="1" t="s">
        <v>203</v>
      </c>
      <c r="B100" s="1" t="s">
        <v>204</v>
      </c>
      <c r="C100" s="2" t="s">
        <v>194</v>
      </c>
      <c r="D100" s="1"/>
      <c r="E100" s="3">
        <v>978963378</v>
      </c>
      <c r="F100" s="4">
        <v>97.43</v>
      </c>
      <c r="G100" s="5">
        <f t="shared" si="15"/>
        <v>0.9743</v>
      </c>
      <c r="H100" s="4">
        <v>5128590.38</v>
      </c>
      <c r="I100" s="4">
        <v>347101.43</v>
      </c>
      <c r="J100" s="4">
        <v>0</v>
      </c>
      <c r="K100" s="4">
        <v>414538.65</v>
      </c>
      <c r="L100" s="6">
        <f t="shared" si="16"/>
        <v>5890230.46</v>
      </c>
      <c r="M100" s="4">
        <v>14956259</v>
      </c>
      <c r="N100" s="4">
        <v>0</v>
      </c>
      <c r="O100" s="4">
        <v>0</v>
      </c>
      <c r="P100" s="6">
        <f t="shared" si="17"/>
        <v>14956259</v>
      </c>
      <c r="Q100" s="4">
        <v>3659098</v>
      </c>
      <c r="R100" s="4">
        <v>0</v>
      </c>
      <c r="S100" s="6">
        <f t="shared" si="18"/>
        <v>3659098</v>
      </c>
      <c r="T100" s="6">
        <f t="shared" si="19"/>
        <v>24505587.46</v>
      </c>
      <c r="U100" s="7">
        <f t="shared" si="20"/>
        <v>0.3737727153262315</v>
      </c>
      <c r="V100" s="7">
        <f t="shared" si="21"/>
        <v>1.5277649129792066</v>
      </c>
      <c r="W100" s="7">
        <f t="shared" si="22"/>
        <v>0.60168036847646</v>
      </c>
      <c r="X100" s="7">
        <f t="shared" si="23"/>
        <v>2.503217996781898</v>
      </c>
      <c r="Y100" s="36">
        <v>113922.00502232143</v>
      </c>
      <c r="Z100" s="36">
        <f t="shared" si="24"/>
        <v>2851.7161320135283</v>
      </c>
      <c r="AA100" s="6">
        <f t="shared" si="25"/>
        <v>1004786388.1761264</v>
      </c>
      <c r="AB100" s="7">
        <f t="shared" si="26"/>
        <v>0.5862171830066151</v>
      </c>
      <c r="AC100" s="7">
        <f t="shared" si="27"/>
        <v>1.488501354715641</v>
      </c>
      <c r="AD100" s="7">
        <f t="shared" si="28"/>
        <v>0.3641667565423474</v>
      </c>
      <c r="AE100" s="7">
        <f t="shared" si="29"/>
        <v>2.4388852942646038</v>
      </c>
    </row>
    <row r="101" spans="1:31" ht="12.75">
      <c r="A101" s="1" t="s">
        <v>205</v>
      </c>
      <c r="B101" s="1" t="s">
        <v>206</v>
      </c>
      <c r="C101" s="2" t="s">
        <v>194</v>
      </c>
      <c r="D101" s="1"/>
      <c r="E101" s="3">
        <v>220001305</v>
      </c>
      <c r="F101" s="4">
        <v>97.28</v>
      </c>
      <c r="G101" s="5">
        <f t="shared" si="15"/>
        <v>0.9728</v>
      </c>
      <c r="H101" s="4">
        <v>1096475.72</v>
      </c>
      <c r="I101" s="4">
        <v>75139.37</v>
      </c>
      <c r="J101" s="4">
        <v>0</v>
      </c>
      <c r="K101" s="4">
        <v>89737.95</v>
      </c>
      <c r="L101" s="6">
        <f t="shared" si="16"/>
        <v>1261353.0399999998</v>
      </c>
      <c r="M101" s="4">
        <v>1907562</v>
      </c>
      <c r="N101" s="4">
        <v>1624427.58</v>
      </c>
      <c r="O101" s="4">
        <v>0</v>
      </c>
      <c r="P101" s="6">
        <f t="shared" si="17"/>
        <v>3531989.58</v>
      </c>
      <c r="Q101" s="4">
        <v>198000</v>
      </c>
      <c r="R101" s="4">
        <v>0</v>
      </c>
      <c r="S101" s="6">
        <f t="shared" si="18"/>
        <v>198000</v>
      </c>
      <c r="T101" s="6">
        <f t="shared" si="19"/>
        <v>4991342.62</v>
      </c>
      <c r="U101" s="7">
        <f t="shared" si="20"/>
        <v>0.0899994661395304</v>
      </c>
      <c r="V101" s="7">
        <f t="shared" si="21"/>
        <v>1.6054402859110313</v>
      </c>
      <c r="W101" s="7">
        <f t="shared" si="22"/>
        <v>0.573338889967039</v>
      </c>
      <c r="X101" s="7">
        <f t="shared" si="23"/>
        <v>2.2687786420176006</v>
      </c>
      <c r="Y101" s="36">
        <v>204887.58099352053</v>
      </c>
      <c r="Z101" s="36">
        <f t="shared" si="24"/>
        <v>4648.445677727506</v>
      </c>
      <c r="AA101" s="6">
        <f t="shared" si="25"/>
        <v>226152657.27796054</v>
      </c>
      <c r="AB101" s="7">
        <f t="shared" si="26"/>
        <v>0.5577440721599355</v>
      </c>
      <c r="AC101" s="7">
        <f t="shared" si="27"/>
        <v>1.5617723101342513</v>
      </c>
      <c r="AD101" s="7">
        <f t="shared" si="28"/>
        <v>0.08755148066053517</v>
      </c>
      <c r="AE101" s="7">
        <f t="shared" si="29"/>
        <v>2.207067862954722</v>
      </c>
    </row>
    <row r="102" spans="1:31" ht="12.75">
      <c r="A102" s="1" t="s">
        <v>207</v>
      </c>
      <c r="B102" s="1" t="s">
        <v>208</v>
      </c>
      <c r="C102" s="2" t="s">
        <v>194</v>
      </c>
      <c r="D102" s="1"/>
      <c r="E102" s="3">
        <v>863121966</v>
      </c>
      <c r="F102" s="4">
        <v>92.02</v>
      </c>
      <c r="G102" s="5">
        <f t="shared" si="15"/>
        <v>0.9201999999999999</v>
      </c>
      <c r="H102" s="4">
        <v>4583138.71</v>
      </c>
      <c r="I102" s="4">
        <v>311588.44</v>
      </c>
      <c r="J102" s="4">
        <v>0</v>
      </c>
      <c r="K102" s="4">
        <v>372125.95</v>
      </c>
      <c r="L102" s="6">
        <f t="shared" si="16"/>
        <v>5266853.100000001</v>
      </c>
      <c r="M102" s="4">
        <v>15943876</v>
      </c>
      <c r="N102" s="4">
        <v>0</v>
      </c>
      <c r="O102" s="4">
        <v>0</v>
      </c>
      <c r="P102" s="6">
        <f t="shared" si="17"/>
        <v>15943876</v>
      </c>
      <c r="Q102" s="4">
        <v>3159631.62</v>
      </c>
      <c r="R102" s="4">
        <v>0</v>
      </c>
      <c r="S102" s="6">
        <f t="shared" si="18"/>
        <v>3159631.62</v>
      </c>
      <c r="T102" s="6">
        <f t="shared" si="19"/>
        <v>24370360.720000003</v>
      </c>
      <c r="U102" s="7">
        <f t="shared" si="20"/>
        <v>0.36607012038435366</v>
      </c>
      <c r="V102" s="7">
        <f t="shared" si="21"/>
        <v>1.8472332564874152</v>
      </c>
      <c r="W102" s="7">
        <f t="shared" si="22"/>
        <v>0.6102096004355427</v>
      </c>
      <c r="X102" s="7">
        <f t="shared" si="23"/>
        <v>2.8235129773073115</v>
      </c>
      <c r="Y102" s="36">
        <v>135824.21983701055</v>
      </c>
      <c r="Z102" s="36">
        <f t="shared" si="24"/>
        <v>3835.014473424404</v>
      </c>
      <c r="AA102" s="6">
        <f t="shared" si="25"/>
        <v>937972143.0123887</v>
      </c>
      <c r="AB102" s="7">
        <f t="shared" si="26"/>
        <v>0.5615148743207863</v>
      </c>
      <c r="AC102" s="7">
        <f t="shared" si="27"/>
        <v>1.6998240426197193</v>
      </c>
      <c r="AD102" s="7">
        <f t="shared" si="28"/>
        <v>0.3368577247776822</v>
      </c>
      <c r="AE102" s="7">
        <f t="shared" si="29"/>
        <v>2.5981966417181876</v>
      </c>
    </row>
    <row r="103" spans="1:31" ht="12.75">
      <c r="A103" s="1" t="s">
        <v>209</v>
      </c>
      <c r="B103" s="1" t="s">
        <v>210</v>
      </c>
      <c r="C103" s="2" t="s">
        <v>194</v>
      </c>
      <c r="D103" s="1"/>
      <c r="E103" s="3">
        <v>155141192</v>
      </c>
      <c r="F103" s="4">
        <v>93.85</v>
      </c>
      <c r="G103" s="5">
        <f t="shared" si="15"/>
        <v>0.9384999999999999</v>
      </c>
      <c r="H103" s="4">
        <v>815392.2</v>
      </c>
      <c r="I103" s="4">
        <v>55798.15</v>
      </c>
      <c r="J103" s="4">
        <v>0</v>
      </c>
      <c r="K103" s="4">
        <v>66638.99</v>
      </c>
      <c r="L103" s="6">
        <f t="shared" si="16"/>
        <v>937829.34</v>
      </c>
      <c r="M103" s="4">
        <v>2289028</v>
      </c>
      <c r="N103" s="4">
        <v>0</v>
      </c>
      <c r="O103" s="4">
        <v>0</v>
      </c>
      <c r="P103" s="6">
        <f t="shared" si="17"/>
        <v>2289028</v>
      </c>
      <c r="Q103" s="4">
        <v>1130020.56</v>
      </c>
      <c r="R103" s="4">
        <v>0</v>
      </c>
      <c r="S103" s="6">
        <f t="shared" si="18"/>
        <v>1130020.56</v>
      </c>
      <c r="T103" s="6">
        <f t="shared" si="19"/>
        <v>4356877.9</v>
      </c>
      <c r="U103" s="7">
        <f t="shared" si="20"/>
        <v>0.7283820276435674</v>
      </c>
      <c r="V103" s="7">
        <f t="shared" si="21"/>
        <v>1.4754482484574438</v>
      </c>
      <c r="W103" s="7">
        <f t="shared" si="22"/>
        <v>0.6045005378068773</v>
      </c>
      <c r="X103" s="7">
        <f t="shared" si="23"/>
        <v>2.808330813907889</v>
      </c>
      <c r="Y103" s="36">
        <v>99228.59517871987</v>
      </c>
      <c r="Z103" s="36">
        <f t="shared" si="24"/>
        <v>2786.667214611908</v>
      </c>
      <c r="AA103" s="6">
        <f t="shared" si="25"/>
        <v>165307610.015983</v>
      </c>
      <c r="AB103" s="7">
        <f t="shared" si="26"/>
        <v>0.5673237547317541</v>
      </c>
      <c r="AC103" s="7">
        <f t="shared" si="27"/>
        <v>1.3847081811773108</v>
      </c>
      <c r="AD103" s="7">
        <f t="shared" si="28"/>
        <v>0.6835865329434879</v>
      </c>
      <c r="AE103" s="7">
        <f t="shared" si="29"/>
        <v>2.635618468852553</v>
      </c>
    </row>
    <row r="104" spans="1:31" ht="12.75">
      <c r="A104" s="1" t="s">
        <v>211</v>
      </c>
      <c r="B104" s="1" t="s">
        <v>212</v>
      </c>
      <c r="C104" s="2" t="s">
        <v>194</v>
      </c>
      <c r="D104" s="1"/>
      <c r="E104" s="3">
        <v>732562738</v>
      </c>
      <c r="F104" s="4">
        <v>99.82</v>
      </c>
      <c r="G104" s="5">
        <f t="shared" si="15"/>
        <v>0.9982</v>
      </c>
      <c r="H104" s="4">
        <v>3708119.47</v>
      </c>
      <c r="I104" s="4">
        <v>253740.58</v>
      </c>
      <c r="J104" s="4">
        <v>0</v>
      </c>
      <c r="K104" s="4">
        <v>303039.01</v>
      </c>
      <c r="L104" s="6">
        <f t="shared" si="16"/>
        <v>4264899.0600000005</v>
      </c>
      <c r="M104" s="4">
        <v>11583945.5</v>
      </c>
      <c r="N104" s="4">
        <v>0</v>
      </c>
      <c r="O104" s="4">
        <v>0</v>
      </c>
      <c r="P104" s="6">
        <f t="shared" si="17"/>
        <v>11583945.5</v>
      </c>
      <c r="Q104" s="4">
        <v>3692500</v>
      </c>
      <c r="R104" s="4">
        <v>0</v>
      </c>
      <c r="S104" s="6">
        <f t="shared" si="18"/>
        <v>3692500</v>
      </c>
      <c r="T104" s="6">
        <f t="shared" si="19"/>
        <v>19541344.560000002</v>
      </c>
      <c r="U104" s="7">
        <f t="shared" si="20"/>
        <v>0.5040523914826801</v>
      </c>
      <c r="V104" s="7">
        <f t="shared" si="21"/>
        <v>1.5812905706377876</v>
      </c>
      <c r="W104" s="7">
        <f t="shared" si="22"/>
        <v>0.5821889155383168</v>
      </c>
      <c r="X104" s="7">
        <f t="shared" si="23"/>
        <v>2.6675318776587846</v>
      </c>
      <c r="Y104" s="36">
        <v>128931.56948493683</v>
      </c>
      <c r="Z104" s="36">
        <f t="shared" si="24"/>
        <v>3439.290716376476</v>
      </c>
      <c r="AA104" s="6">
        <f t="shared" si="25"/>
        <v>733883728.711681</v>
      </c>
      <c r="AB104" s="7">
        <f t="shared" si="26"/>
        <v>0.5811409754903477</v>
      </c>
      <c r="AC104" s="7">
        <f t="shared" si="27"/>
        <v>1.5784442476106397</v>
      </c>
      <c r="AD104" s="7">
        <f t="shared" si="28"/>
        <v>0.5031450971780113</v>
      </c>
      <c r="AE104" s="7">
        <f t="shared" si="29"/>
        <v>2.6627303202789987</v>
      </c>
    </row>
    <row r="105" spans="1:31" ht="12.75">
      <c r="A105" s="1" t="s">
        <v>213</v>
      </c>
      <c r="B105" s="1" t="s">
        <v>214</v>
      </c>
      <c r="C105" s="2" t="s">
        <v>194</v>
      </c>
      <c r="D105" s="1"/>
      <c r="E105" s="3">
        <v>247313373</v>
      </c>
      <c r="F105" s="4">
        <v>97.99</v>
      </c>
      <c r="G105" s="5">
        <f t="shared" si="15"/>
        <v>0.9799</v>
      </c>
      <c r="H105" s="4">
        <v>1202366.18</v>
      </c>
      <c r="I105" s="4">
        <v>81956.54</v>
      </c>
      <c r="J105" s="4">
        <v>0</v>
      </c>
      <c r="K105" s="4">
        <v>97879.62</v>
      </c>
      <c r="L105" s="6">
        <f t="shared" si="16"/>
        <v>1382202.3399999999</v>
      </c>
      <c r="M105" s="4">
        <v>2659608</v>
      </c>
      <c r="N105" s="4">
        <v>804090.36</v>
      </c>
      <c r="O105" s="4">
        <v>0</v>
      </c>
      <c r="P105" s="6">
        <f t="shared" si="17"/>
        <v>3463698.36</v>
      </c>
      <c r="Q105" s="4">
        <v>1779801</v>
      </c>
      <c r="R105" s="4">
        <v>74194</v>
      </c>
      <c r="S105" s="6">
        <f t="shared" si="18"/>
        <v>1853995</v>
      </c>
      <c r="T105" s="6">
        <f t="shared" si="19"/>
        <v>6699895.699999999</v>
      </c>
      <c r="U105" s="7">
        <f t="shared" si="20"/>
        <v>0.7496541644757722</v>
      </c>
      <c r="V105" s="7">
        <f t="shared" si="21"/>
        <v>1.400530152487953</v>
      </c>
      <c r="W105" s="7">
        <f t="shared" si="22"/>
        <v>0.5588870198296959</v>
      </c>
      <c r="X105" s="7">
        <f t="shared" si="23"/>
        <v>2.709071336793421</v>
      </c>
      <c r="Y105" s="36">
        <v>129317.27428222357</v>
      </c>
      <c r="Z105" s="36">
        <f t="shared" si="24"/>
        <v>3503.2972111022486</v>
      </c>
      <c r="AA105" s="6">
        <f t="shared" si="25"/>
        <v>252386338.40187773</v>
      </c>
      <c r="AB105" s="7">
        <f t="shared" si="26"/>
        <v>0.5476533907311191</v>
      </c>
      <c r="AC105" s="7">
        <f t="shared" si="27"/>
        <v>1.3723794964229452</v>
      </c>
      <c r="AD105" s="7">
        <f t="shared" si="28"/>
        <v>0.705189120484803</v>
      </c>
      <c r="AE105" s="7">
        <f t="shared" si="29"/>
        <v>2.6546190029238734</v>
      </c>
    </row>
    <row r="106" spans="1:31" ht="12.75">
      <c r="A106" s="1" t="s">
        <v>215</v>
      </c>
      <c r="B106" s="1" t="s">
        <v>216</v>
      </c>
      <c r="C106" s="2" t="s">
        <v>194</v>
      </c>
      <c r="D106" s="1"/>
      <c r="E106" s="3">
        <v>292627146</v>
      </c>
      <c r="F106" s="4">
        <v>95.66</v>
      </c>
      <c r="G106" s="5">
        <f t="shared" si="15"/>
        <v>0.9566</v>
      </c>
      <c r="H106" s="4">
        <v>1544988.85</v>
      </c>
      <c r="I106" s="4">
        <v>105446.69</v>
      </c>
      <c r="J106" s="4">
        <v>0</v>
      </c>
      <c r="K106" s="4">
        <v>125933.59</v>
      </c>
      <c r="L106" s="6">
        <f t="shared" si="16"/>
        <v>1776369.1300000001</v>
      </c>
      <c r="M106" s="4">
        <v>5066651</v>
      </c>
      <c r="N106" s="4">
        <v>0</v>
      </c>
      <c r="O106" s="4">
        <v>0</v>
      </c>
      <c r="P106" s="6">
        <f t="shared" si="17"/>
        <v>5066651</v>
      </c>
      <c r="Q106" s="4">
        <v>1677006</v>
      </c>
      <c r="R106" s="4">
        <v>0</v>
      </c>
      <c r="S106" s="6">
        <f t="shared" si="18"/>
        <v>1677006</v>
      </c>
      <c r="T106" s="6">
        <f t="shared" si="19"/>
        <v>8520026.129999999</v>
      </c>
      <c r="U106" s="7">
        <f t="shared" si="20"/>
        <v>0.5730862713604841</v>
      </c>
      <c r="V106" s="7">
        <f t="shared" si="21"/>
        <v>1.7314357431487233</v>
      </c>
      <c r="W106" s="7">
        <f t="shared" si="22"/>
        <v>0.6070418121769195</v>
      </c>
      <c r="X106" s="7">
        <f t="shared" si="23"/>
        <v>2.911563826686127</v>
      </c>
      <c r="Y106" s="36">
        <v>97274.17631344612</v>
      </c>
      <c r="Z106" s="36">
        <f t="shared" si="24"/>
        <v>2832.199730249182</v>
      </c>
      <c r="AA106" s="6">
        <f t="shared" si="25"/>
        <v>305903351.45306295</v>
      </c>
      <c r="AB106" s="7">
        <f t="shared" si="26"/>
        <v>0.5806961975284411</v>
      </c>
      <c r="AC106" s="7">
        <f t="shared" si="27"/>
        <v>1.6562914318960689</v>
      </c>
      <c r="AD106" s="7">
        <f t="shared" si="28"/>
        <v>0.548214327183439</v>
      </c>
      <c r="AE106" s="7">
        <f t="shared" si="29"/>
        <v>2.7852019566079487</v>
      </c>
    </row>
    <row r="107" spans="1:31" ht="12.75">
      <c r="A107" s="1" t="s">
        <v>217</v>
      </c>
      <c r="B107" s="1" t="s">
        <v>218</v>
      </c>
      <c r="C107" s="2" t="s">
        <v>194</v>
      </c>
      <c r="D107" s="1"/>
      <c r="E107" s="3">
        <v>2284905423</v>
      </c>
      <c r="F107" s="4">
        <v>94.6</v>
      </c>
      <c r="G107" s="5">
        <f t="shared" si="15"/>
        <v>0.946</v>
      </c>
      <c r="H107" s="4">
        <v>11953868.89</v>
      </c>
      <c r="I107" s="4">
        <v>812427.2</v>
      </c>
      <c r="J107" s="4">
        <v>0</v>
      </c>
      <c r="K107" s="4">
        <v>970271.05</v>
      </c>
      <c r="L107" s="6">
        <f t="shared" si="16"/>
        <v>13736567.14</v>
      </c>
      <c r="M107" s="4">
        <v>29660600</v>
      </c>
      <c r="N107" s="4">
        <v>12240787.43</v>
      </c>
      <c r="O107" s="4">
        <v>0</v>
      </c>
      <c r="P107" s="6">
        <f t="shared" si="17"/>
        <v>41901387.43</v>
      </c>
      <c r="Q107" s="4">
        <v>7083207</v>
      </c>
      <c r="R107" s="4">
        <v>228490</v>
      </c>
      <c r="S107" s="6">
        <f t="shared" si="18"/>
        <v>7311697</v>
      </c>
      <c r="T107" s="6">
        <f t="shared" si="19"/>
        <v>62949651.57</v>
      </c>
      <c r="U107" s="7">
        <f t="shared" si="20"/>
        <v>0.31999998452452355</v>
      </c>
      <c r="V107" s="7">
        <f t="shared" si="21"/>
        <v>1.833834652770221</v>
      </c>
      <c r="W107" s="7">
        <f t="shared" si="22"/>
        <v>0.6011875590878669</v>
      </c>
      <c r="X107" s="7">
        <f t="shared" si="23"/>
        <v>2.755022196382612</v>
      </c>
      <c r="Y107" s="36">
        <v>135894.7166628326</v>
      </c>
      <c r="Z107" s="36">
        <f t="shared" si="24"/>
        <v>3743.9296077722975</v>
      </c>
      <c r="AA107" s="6">
        <f t="shared" si="25"/>
        <v>2415333428.1183934</v>
      </c>
      <c r="AB107" s="7">
        <f t="shared" si="26"/>
        <v>0.5687234308971221</v>
      </c>
      <c r="AC107" s="7">
        <f t="shared" si="27"/>
        <v>1.734807581520629</v>
      </c>
      <c r="AD107" s="7">
        <f t="shared" si="28"/>
        <v>0.29326000781258593</v>
      </c>
      <c r="AE107" s="7">
        <f t="shared" si="29"/>
        <v>2.60625099777795</v>
      </c>
    </row>
    <row r="108" spans="1:31" ht="12.75">
      <c r="A108" s="1" t="s">
        <v>219</v>
      </c>
      <c r="B108" s="1" t="s">
        <v>220</v>
      </c>
      <c r="C108" s="2" t="s">
        <v>194</v>
      </c>
      <c r="D108" s="1"/>
      <c r="E108" s="3">
        <v>27623565</v>
      </c>
      <c r="F108" s="4">
        <v>94.32</v>
      </c>
      <c r="G108" s="5">
        <f t="shared" si="15"/>
        <v>0.9431999999999999</v>
      </c>
      <c r="H108" s="4">
        <v>151140.18</v>
      </c>
      <c r="I108" s="4">
        <v>10270.61</v>
      </c>
      <c r="J108" s="4">
        <v>0</v>
      </c>
      <c r="K108" s="4">
        <v>12266.05</v>
      </c>
      <c r="L108" s="6">
        <f t="shared" si="16"/>
        <v>173676.83999999997</v>
      </c>
      <c r="M108" s="4">
        <v>0</v>
      </c>
      <c r="N108" s="4">
        <v>526202.49</v>
      </c>
      <c r="O108" s="4">
        <v>0</v>
      </c>
      <c r="P108" s="6">
        <f t="shared" si="17"/>
        <v>526202.49</v>
      </c>
      <c r="Q108" s="4">
        <v>156967</v>
      </c>
      <c r="R108" s="4">
        <v>0</v>
      </c>
      <c r="S108" s="6">
        <f t="shared" si="18"/>
        <v>156967</v>
      </c>
      <c r="T108" s="6">
        <f t="shared" si="19"/>
        <v>856846.33</v>
      </c>
      <c r="U108" s="7">
        <f t="shared" si="20"/>
        <v>0.5682358522515106</v>
      </c>
      <c r="V108" s="7">
        <f t="shared" si="21"/>
        <v>1.9049043452573917</v>
      </c>
      <c r="W108" s="7">
        <f t="shared" si="22"/>
        <v>0.6287271031092474</v>
      </c>
      <c r="X108" s="7">
        <f t="shared" si="23"/>
        <v>3.1018673006181494</v>
      </c>
      <c r="Y108" s="36">
        <v>91191.66666666667</v>
      </c>
      <c r="Z108" s="36">
        <f t="shared" si="24"/>
        <v>2828.6444892220343</v>
      </c>
      <c r="AA108" s="6">
        <f t="shared" si="25"/>
        <v>29287070.610687025</v>
      </c>
      <c r="AB108" s="7">
        <f t="shared" si="26"/>
        <v>0.593015403652642</v>
      </c>
      <c r="AC108" s="7">
        <f t="shared" si="27"/>
        <v>1.7967057784467717</v>
      </c>
      <c r="AD108" s="7">
        <f t="shared" si="28"/>
        <v>0.5359600558436248</v>
      </c>
      <c r="AE108" s="7">
        <f t="shared" si="29"/>
        <v>2.9256812379430386</v>
      </c>
    </row>
    <row r="109" spans="1:31" ht="12.75">
      <c r="A109" s="1" t="s">
        <v>221</v>
      </c>
      <c r="B109" s="1" t="s">
        <v>222</v>
      </c>
      <c r="C109" s="2" t="s">
        <v>194</v>
      </c>
      <c r="D109" s="1"/>
      <c r="E109" s="3">
        <v>457847121</v>
      </c>
      <c r="F109" s="4">
        <v>100.39</v>
      </c>
      <c r="G109" s="5">
        <f t="shared" si="15"/>
        <v>1.0039</v>
      </c>
      <c r="H109" s="4">
        <v>2282822.96</v>
      </c>
      <c r="I109" s="4">
        <v>155200.43</v>
      </c>
      <c r="J109" s="4">
        <v>0</v>
      </c>
      <c r="K109" s="4">
        <v>185353.82</v>
      </c>
      <c r="L109" s="6">
        <f t="shared" si="16"/>
        <v>2623377.21</v>
      </c>
      <c r="M109" s="4">
        <v>7638368</v>
      </c>
      <c r="N109" s="4">
        <v>0</v>
      </c>
      <c r="O109" s="4">
        <v>0</v>
      </c>
      <c r="P109" s="6">
        <f t="shared" si="17"/>
        <v>7638368</v>
      </c>
      <c r="Q109" s="4">
        <v>2939090</v>
      </c>
      <c r="R109" s="4">
        <v>0</v>
      </c>
      <c r="S109" s="6">
        <f t="shared" si="18"/>
        <v>2939090</v>
      </c>
      <c r="T109" s="6">
        <f t="shared" si="19"/>
        <v>13200835.21</v>
      </c>
      <c r="U109" s="7">
        <f t="shared" si="20"/>
        <v>0.641936984026596</v>
      </c>
      <c r="V109" s="7">
        <f t="shared" si="21"/>
        <v>1.6683228199222422</v>
      </c>
      <c r="W109" s="7">
        <f t="shared" si="22"/>
        <v>0.5729810431635323</v>
      </c>
      <c r="X109" s="7">
        <f t="shared" si="23"/>
        <v>2.8832408471123707</v>
      </c>
      <c r="Y109" s="36">
        <v>102698.52589641434</v>
      </c>
      <c r="Z109" s="36">
        <f t="shared" si="24"/>
        <v>2961.0458480276943</v>
      </c>
      <c r="AA109" s="6">
        <f t="shared" si="25"/>
        <v>456068454.0292858</v>
      </c>
      <c r="AB109" s="7">
        <f t="shared" si="26"/>
        <v>0.5752156692318701</v>
      </c>
      <c r="AC109" s="7">
        <f t="shared" si="27"/>
        <v>1.6748292789199388</v>
      </c>
      <c r="AD109" s="7">
        <f t="shared" si="28"/>
        <v>0.6444405382642998</v>
      </c>
      <c r="AE109" s="7">
        <f t="shared" si="29"/>
        <v>2.8944854864161087</v>
      </c>
    </row>
    <row r="110" spans="1:31" ht="12.75">
      <c r="A110" s="1" t="s">
        <v>223</v>
      </c>
      <c r="B110" s="1" t="s">
        <v>224</v>
      </c>
      <c r="C110" s="2" t="s">
        <v>194</v>
      </c>
      <c r="D110" s="1"/>
      <c r="E110" s="3">
        <v>246403629</v>
      </c>
      <c r="F110" s="4">
        <v>95.15</v>
      </c>
      <c r="G110" s="5">
        <f t="shared" si="15"/>
        <v>0.9515</v>
      </c>
      <c r="H110" s="4">
        <v>1265341.04</v>
      </c>
      <c r="I110" s="4">
        <v>86084.77</v>
      </c>
      <c r="J110" s="4">
        <v>0</v>
      </c>
      <c r="K110" s="4">
        <v>102809.9</v>
      </c>
      <c r="L110" s="6">
        <f t="shared" si="16"/>
        <v>1454235.71</v>
      </c>
      <c r="M110" s="4">
        <v>0</v>
      </c>
      <c r="N110" s="4">
        <v>789804.48</v>
      </c>
      <c r="O110" s="4">
        <v>2939413</v>
      </c>
      <c r="P110" s="6">
        <f t="shared" si="17"/>
        <v>3729217.48</v>
      </c>
      <c r="Q110" s="4">
        <v>663400</v>
      </c>
      <c r="R110" s="4">
        <v>0</v>
      </c>
      <c r="S110" s="6">
        <f t="shared" si="18"/>
        <v>663400</v>
      </c>
      <c r="T110" s="6">
        <f t="shared" si="19"/>
        <v>5846853.1899999995</v>
      </c>
      <c r="U110" s="7">
        <f t="shared" si="20"/>
        <v>0.26923304769995904</v>
      </c>
      <c r="V110" s="7">
        <f t="shared" si="21"/>
        <v>1.5134588297804656</v>
      </c>
      <c r="W110" s="7">
        <f t="shared" si="22"/>
        <v>0.5901843718381274</v>
      </c>
      <c r="X110" s="7">
        <f t="shared" si="23"/>
        <v>2.372876249318552</v>
      </c>
      <c r="Y110" s="36">
        <v>133041.84040258807</v>
      </c>
      <c r="Z110" s="36">
        <f t="shared" si="24"/>
        <v>3156.918232569306</v>
      </c>
      <c r="AA110" s="6">
        <f t="shared" si="25"/>
        <v>258963351.55018392</v>
      </c>
      <c r="AB110" s="7">
        <f t="shared" si="26"/>
        <v>0.5615604298039782</v>
      </c>
      <c r="AC110" s="7">
        <f t="shared" si="27"/>
        <v>1.440056076536113</v>
      </c>
      <c r="AD110" s="7">
        <f t="shared" si="28"/>
        <v>0.256175244886511</v>
      </c>
      <c r="AE110" s="7">
        <f t="shared" si="29"/>
        <v>2.257791751226602</v>
      </c>
    </row>
    <row r="111" spans="1:31" ht="12.75">
      <c r="A111" s="1" t="s">
        <v>225</v>
      </c>
      <c r="B111" s="1" t="s">
        <v>226</v>
      </c>
      <c r="C111" s="2" t="s">
        <v>194</v>
      </c>
      <c r="D111" s="1"/>
      <c r="E111" s="3">
        <v>487422720</v>
      </c>
      <c r="F111" s="4">
        <v>98.45</v>
      </c>
      <c r="G111" s="5">
        <f t="shared" si="15"/>
        <v>0.9845</v>
      </c>
      <c r="H111" s="4">
        <v>2472942.29</v>
      </c>
      <c r="I111" s="4">
        <v>168564.32</v>
      </c>
      <c r="J111" s="4">
        <v>0</v>
      </c>
      <c r="K111" s="4">
        <v>201314.13</v>
      </c>
      <c r="L111" s="6">
        <f t="shared" si="16"/>
        <v>2842820.7399999998</v>
      </c>
      <c r="M111" s="4">
        <v>5983130</v>
      </c>
      <c r="N111" s="4">
        <v>1437679.91</v>
      </c>
      <c r="O111" s="4">
        <v>0</v>
      </c>
      <c r="P111" s="6">
        <f t="shared" si="17"/>
        <v>7420809.91</v>
      </c>
      <c r="Q111" s="4">
        <v>1769634</v>
      </c>
      <c r="R111" s="4">
        <v>0</v>
      </c>
      <c r="S111" s="6">
        <f t="shared" si="18"/>
        <v>1769634</v>
      </c>
      <c r="T111" s="6">
        <f t="shared" si="19"/>
        <v>12033264.65</v>
      </c>
      <c r="U111" s="7">
        <f t="shared" si="20"/>
        <v>0.3630593994469523</v>
      </c>
      <c r="V111" s="7">
        <f t="shared" si="21"/>
        <v>1.5224587622833832</v>
      </c>
      <c r="W111" s="7">
        <f t="shared" si="22"/>
        <v>0.5832351721314919</v>
      </c>
      <c r="X111" s="7">
        <f t="shared" si="23"/>
        <v>2.4687533338618275</v>
      </c>
      <c r="Y111" s="36">
        <v>129998.53713428357</v>
      </c>
      <c r="Z111" s="36">
        <f t="shared" si="24"/>
        <v>3209.3432194742313</v>
      </c>
      <c r="AA111" s="6">
        <f t="shared" si="25"/>
        <v>495096719.146775</v>
      </c>
      <c r="AB111" s="7">
        <f t="shared" si="26"/>
        <v>0.5741950269634538</v>
      </c>
      <c r="AC111" s="7">
        <f t="shared" si="27"/>
        <v>1.4988606514679907</v>
      </c>
      <c r="AD111" s="7">
        <f t="shared" si="28"/>
        <v>0.35743197875552457</v>
      </c>
      <c r="AE111" s="7">
        <f t="shared" si="29"/>
        <v>2.430487657186969</v>
      </c>
    </row>
    <row r="112" spans="1:31" ht="12.75">
      <c r="A112" s="1" t="s">
        <v>227</v>
      </c>
      <c r="B112" s="1" t="s">
        <v>228</v>
      </c>
      <c r="C112" s="2" t="s">
        <v>194</v>
      </c>
      <c r="D112" s="1"/>
      <c r="E112" s="3">
        <v>325719263</v>
      </c>
      <c r="F112" s="4">
        <v>96.28</v>
      </c>
      <c r="G112" s="5">
        <f t="shared" si="15"/>
        <v>0.9628</v>
      </c>
      <c r="H112" s="4">
        <v>1654209.67</v>
      </c>
      <c r="I112" s="4">
        <v>112676.66</v>
      </c>
      <c r="J112" s="4">
        <v>0</v>
      </c>
      <c r="K112" s="4">
        <v>134568.24</v>
      </c>
      <c r="L112" s="6">
        <f t="shared" si="16"/>
        <v>1901454.5699999998</v>
      </c>
      <c r="M112" s="4">
        <v>2736211</v>
      </c>
      <c r="N112" s="4">
        <v>2495325.09</v>
      </c>
      <c r="O112" s="4">
        <v>0</v>
      </c>
      <c r="P112" s="6">
        <f t="shared" si="17"/>
        <v>5231536.09</v>
      </c>
      <c r="Q112" s="4">
        <v>276861</v>
      </c>
      <c r="R112" s="4">
        <v>0</v>
      </c>
      <c r="S112" s="6">
        <f t="shared" si="18"/>
        <v>276861</v>
      </c>
      <c r="T112" s="6">
        <f t="shared" si="19"/>
        <v>7409851.66</v>
      </c>
      <c r="U112" s="7">
        <f t="shared" si="20"/>
        <v>0.08499988531534901</v>
      </c>
      <c r="V112" s="7">
        <f t="shared" si="21"/>
        <v>1.6061488171794127</v>
      </c>
      <c r="W112" s="7">
        <f t="shared" si="22"/>
        <v>0.5837709911556567</v>
      </c>
      <c r="X112" s="7">
        <f t="shared" si="23"/>
        <v>2.274919693650418</v>
      </c>
      <c r="Y112" s="36">
        <v>143930.24494142705</v>
      </c>
      <c r="Z112" s="36">
        <f t="shared" si="24"/>
        <v>3274.297487291809</v>
      </c>
      <c r="AA112" s="6">
        <f t="shared" si="25"/>
        <v>338304178.4378895</v>
      </c>
      <c r="AB112" s="7">
        <f t="shared" si="26"/>
        <v>0.5620547102846661</v>
      </c>
      <c r="AC112" s="7">
        <f t="shared" si="27"/>
        <v>1.5464000811803382</v>
      </c>
      <c r="AD112" s="7">
        <f t="shared" si="28"/>
        <v>0.08183788958161801</v>
      </c>
      <c r="AE112" s="7">
        <f t="shared" si="29"/>
        <v>2.1902926810466226</v>
      </c>
    </row>
    <row r="113" spans="1:31" ht="12.75">
      <c r="A113" s="1" t="s">
        <v>229</v>
      </c>
      <c r="B113" s="33" t="s">
        <v>1166</v>
      </c>
      <c r="C113" s="2" t="s">
        <v>194</v>
      </c>
      <c r="D113" s="1"/>
      <c r="E113" s="3">
        <v>700133229</v>
      </c>
      <c r="F113" s="4">
        <v>97.68</v>
      </c>
      <c r="G113" s="5">
        <f t="shared" si="15"/>
        <v>0.9768000000000001</v>
      </c>
      <c r="H113" s="4">
        <v>3698382.12</v>
      </c>
      <c r="I113" s="4">
        <v>251440.73</v>
      </c>
      <c r="J113" s="4">
        <v>0</v>
      </c>
      <c r="K113" s="4">
        <v>300292.34</v>
      </c>
      <c r="L113" s="6">
        <f t="shared" si="16"/>
        <v>4250115.19</v>
      </c>
      <c r="M113" s="4">
        <v>12487541</v>
      </c>
      <c r="N113" s="4">
        <v>0</v>
      </c>
      <c r="O113" s="4">
        <v>0</v>
      </c>
      <c r="P113" s="6">
        <f t="shared" si="17"/>
        <v>12487541</v>
      </c>
      <c r="Q113" s="4">
        <v>3824481.14</v>
      </c>
      <c r="R113" s="4">
        <v>0</v>
      </c>
      <c r="S113" s="6">
        <f t="shared" si="18"/>
        <v>3824481.14</v>
      </c>
      <c r="T113" s="6">
        <f t="shared" si="19"/>
        <v>20562137.330000002</v>
      </c>
      <c r="U113" s="7">
        <f t="shared" si="20"/>
        <v>0.5462504822778523</v>
      </c>
      <c r="V113" s="7">
        <f t="shared" si="21"/>
        <v>1.7835949620382894</v>
      </c>
      <c r="W113" s="7">
        <f t="shared" si="22"/>
        <v>0.6070437759496772</v>
      </c>
      <c r="X113" s="7">
        <f t="shared" si="23"/>
        <v>2.9368892202658192</v>
      </c>
      <c r="Y113" s="36">
        <v>89186.5974025974</v>
      </c>
      <c r="Z113" s="36">
        <f t="shared" si="24"/>
        <v>2619.311565038758</v>
      </c>
      <c r="AA113" s="6">
        <f t="shared" si="25"/>
        <v>716762109.9508599</v>
      </c>
      <c r="AB113" s="7">
        <f t="shared" si="26"/>
        <v>0.5929603603476447</v>
      </c>
      <c r="AC113" s="7">
        <f t="shared" si="27"/>
        <v>1.7422155589190012</v>
      </c>
      <c r="AD113" s="7">
        <f t="shared" si="28"/>
        <v>0.5335774710890062</v>
      </c>
      <c r="AE113" s="7">
        <f t="shared" si="29"/>
        <v>2.868753390355652</v>
      </c>
    </row>
    <row r="114" spans="1:31" ht="12.75">
      <c r="A114" s="1" t="s">
        <v>230</v>
      </c>
      <c r="B114" s="1" t="s">
        <v>231</v>
      </c>
      <c r="C114" s="2" t="s">
        <v>194</v>
      </c>
      <c r="D114" s="1"/>
      <c r="E114" s="3">
        <v>1531192254</v>
      </c>
      <c r="F114" s="4">
        <v>94.36</v>
      </c>
      <c r="G114" s="5">
        <f t="shared" si="15"/>
        <v>0.9436</v>
      </c>
      <c r="H114" s="4">
        <v>7922699.66</v>
      </c>
      <c r="I114" s="4">
        <v>538547.01</v>
      </c>
      <c r="J114" s="4">
        <v>0</v>
      </c>
      <c r="K114" s="4">
        <v>643179.56</v>
      </c>
      <c r="L114" s="6">
        <f t="shared" si="16"/>
        <v>9104426.23</v>
      </c>
      <c r="M114" s="4">
        <v>19404655</v>
      </c>
      <c r="N114" s="4">
        <v>9511515.96</v>
      </c>
      <c r="O114" s="4">
        <v>0</v>
      </c>
      <c r="P114" s="6">
        <f t="shared" si="17"/>
        <v>28916170.96</v>
      </c>
      <c r="Q114" s="4">
        <v>5144798</v>
      </c>
      <c r="R114" s="4">
        <v>306238</v>
      </c>
      <c r="S114" s="6">
        <f t="shared" si="18"/>
        <v>5451036</v>
      </c>
      <c r="T114" s="6">
        <f t="shared" si="19"/>
        <v>43471633.19</v>
      </c>
      <c r="U114" s="7">
        <f t="shared" si="20"/>
        <v>0.355999449824803</v>
      </c>
      <c r="V114" s="7">
        <f t="shared" si="21"/>
        <v>1.88847421899249</v>
      </c>
      <c r="W114" s="7">
        <f t="shared" si="22"/>
        <v>0.5945971974594381</v>
      </c>
      <c r="X114" s="7">
        <f t="shared" si="23"/>
        <v>2.8390708662767308</v>
      </c>
      <c r="Y114" s="36">
        <v>184522.745043284</v>
      </c>
      <c r="Z114" s="36">
        <f t="shared" si="24"/>
        <v>5238.731496177967</v>
      </c>
      <c r="AA114" s="6">
        <f t="shared" si="25"/>
        <v>1622713283.170835</v>
      </c>
      <c r="AB114" s="7">
        <f t="shared" si="26"/>
        <v>0.5610619155227258</v>
      </c>
      <c r="AC114" s="7">
        <f t="shared" si="27"/>
        <v>1.7819642730413137</v>
      </c>
      <c r="AD114" s="7">
        <f t="shared" si="28"/>
        <v>0.31704910863531577</v>
      </c>
      <c r="AE114" s="7">
        <f t="shared" si="29"/>
        <v>2.678947269418723</v>
      </c>
    </row>
    <row r="115" spans="1:31" ht="12.75">
      <c r="A115" s="1" t="s">
        <v>232</v>
      </c>
      <c r="B115" s="1" t="s">
        <v>233</v>
      </c>
      <c r="C115" s="2" t="s">
        <v>194</v>
      </c>
      <c r="D115" s="1"/>
      <c r="E115" s="3">
        <v>229706079</v>
      </c>
      <c r="F115" s="4">
        <v>90.22</v>
      </c>
      <c r="G115" s="5">
        <f t="shared" si="15"/>
        <v>0.9022</v>
      </c>
      <c r="H115" s="4">
        <v>1229909.44</v>
      </c>
      <c r="I115" s="4">
        <v>83577.48</v>
      </c>
      <c r="J115" s="4">
        <v>0</v>
      </c>
      <c r="K115" s="4">
        <v>99815.47</v>
      </c>
      <c r="L115" s="6">
        <f t="shared" si="16"/>
        <v>1413302.39</v>
      </c>
      <c r="M115" s="4">
        <v>3342815</v>
      </c>
      <c r="N115" s="4">
        <v>1594207.36</v>
      </c>
      <c r="O115" s="4">
        <v>0</v>
      </c>
      <c r="P115" s="6">
        <f t="shared" si="17"/>
        <v>4937022.36</v>
      </c>
      <c r="Q115" s="4">
        <v>1624285.44</v>
      </c>
      <c r="R115" s="4">
        <v>0</v>
      </c>
      <c r="S115" s="6">
        <f t="shared" si="18"/>
        <v>1624285.44</v>
      </c>
      <c r="T115" s="6">
        <f t="shared" si="19"/>
        <v>7974610.1899999995</v>
      </c>
      <c r="U115" s="7">
        <f t="shared" si="20"/>
        <v>0.7071146950359986</v>
      </c>
      <c r="V115" s="7">
        <f t="shared" si="21"/>
        <v>2.1492780606820596</v>
      </c>
      <c r="W115" s="7">
        <f t="shared" si="22"/>
        <v>0.6152655585575513</v>
      </c>
      <c r="X115" s="7">
        <f t="shared" si="23"/>
        <v>3.4716583142756092</v>
      </c>
      <c r="Y115" s="36">
        <v>146461.2777053455</v>
      </c>
      <c r="Z115" s="36">
        <f t="shared" si="24"/>
        <v>5084.635124651917</v>
      </c>
      <c r="AA115" s="6">
        <f t="shared" si="25"/>
        <v>254606604.96563956</v>
      </c>
      <c r="AB115" s="7">
        <f t="shared" si="26"/>
        <v>0.5550925869306227</v>
      </c>
      <c r="AC115" s="7">
        <f t="shared" si="27"/>
        <v>1.9390786663473543</v>
      </c>
      <c r="AD115" s="7">
        <f t="shared" si="28"/>
        <v>0.6379588778614779</v>
      </c>
      <c r="AE115" s="7">
        <f t="shared" si="29"/>
        <v>3.1321301311394545</v>
      </c>
    </row>
    <row r="116" spans="1:31" ht="12.75">
      <c r="A116" s="1" t="s">
        <v>234</v>
      </c>
      <c r="B116" s="1" t="s">
        <v>235</v>
      </c>
      <c r="C116" s="2" t="s">
        <v>194</v>
      </c>
      <c r="D116" s="1"/>
      <c r="E116" s="3">
        <v>1596028341</v>
      </c>
      <c r="F116" s="4">
        <v>80.17</v>
      </c>
      <c r="G116" s="5">
        <f t="shared" si="15"/>
        <v>0.8017</v>
      </c>
      <c r="H116" s="4">
        <v>9532152.66</v>
      </c>
      <c r="I116" s="4">
        <v>0</v>
      </c>
      <c r="J116" s="4">
        <v>0</v>
      </c>
      <c r="K116" s="4">
        <v>773925.06</v>
      </c>
      <c r="L116" s="6">
        <f t="shared" si="16"/>
        <v>10306077.72</v>
      </c>
      <c r="M116" s="4">
        <v>29704708</v>
      </c>
      <c r="N116" s="4">
        <v>0</v>
      </c>
      <c r="O116" s="4">
        <v>0</v>
      </c>
      <c r="P116" s="6">
        <f t="shared" si="17"/>
        <v>29704708</v>
      </c>
      <c r="Q116" s="4">
        <v>6370567</v>
      </c>
      <c r="R116" s="4">
        <v>319333</v>
      </c>
      <c r="S116" s="6">
        <f t="shared" si="18"/>
        <v>6689900</v>
      </c>
      <c r="T116" s="6">
        <f t="shared" si="19"/>
        <v>46700685.72</v>
      </c>
      <c r="U116" s="7">
        <f t="shared" si="20"/>
        <v>0.4191592234388775</v>
      </c>
      <c r="V116" s="7">
        <f t="shared" si="21"/>
        <v>1.8611641934496201</v>
      </c>
      <c r="W116" s="7">
        <f t="shared" si="22"/>
        <v>0.6457327514336414</v>
      </c>
      <c r="X116" s="7">
        <f t="shared" si="23"/>
        <v>2.9260561683221384</v>
      </c>
      <c r="Y116" s="36">
        <v>193270.29548989114</v>
      </c>
      <c r="Z116" s="36">
        <f t="shared" si="24"/>
        <v>5655.197402716383</v>
      </c>
      <c r="AA116" s="6">
        <f t="shared" si="25"/>
        <v>1990804965.697892</v>
      </c>
      <c r="AB116" s="7">
        <f t="shared" si="26"/>
        <v>0.5176839468243503</v>
      </c>
      <c r="AC116" s="7">
        <f t="shared" si="27"/>
        <v>1.4920953338885603</v>
      </c>
      <c r="AD116" s="7">
        <f t="shared" si="28"/>
        <v>0.31999955343524816</v>
      </c>
      <c r="AE116" s="7">
        <f t="shared" si="29"/>
        <v>2.3458192301438583</v>
      </c>
    </row>
    <row r="117" spans="1:31" ht="12.75">
      <c r="A117" s="1" t="s">
        <v>236</v>
      </c>
      <c r="B117" s="1" t="s">
        <v>237</v>
      </c>
      <c r="C117" s="2" t="s">
        <v>194</v>
      </c>
      <c r="D117" s="1"/>
      <c r="E117" s="3">
        <v>333922652</v>
      </c>
      <c r="F117" s="4">
        <v>93.93</v>
      </c>
      <c r="G117" s="5">
        <f t="shared" si="15"/>
        <v>0.9393</v>
      </c>
      <c r="H117" s="4">
        <v>1728638.06</v>
      </c>
      <c r="I117" s="4">
        <v>117732.41</v>
      </c>
      <c r="J117" s="4">
        <v>0</v>
      </c>
      <c r="K117" s="4">
        <v>140606.26</v>
      </c>
      <c r="L117" s="6">
        <f t="shared" si="16"/>
        <v>1986976.73</v>
      </c>
      <c r="M117" s="4">
        <v>4461686.24</v>
      </c>
      <c r="N117" s="4">
        <v>1293604.28</v>
      </c>
      <c r="O117" s="4">
        <v>0</v>
      </c>
      <c r="P117" s="6">
        <f t="shared" si="17"/>
        <v>5755290.5200000005</v>
      </c>
      <c r="Q117" s="4">
        <v>2411624</v>
      </c>
      <c r="R117" s="4">
        <v>0</v>
      </c>
      <c r="S117" s="6">
        <f t="shared" si="18"/>
        <v>2411624</v>
      </c>
      <c r="T117" s="6">
        <f t="shared" si="19"/>
        <v>10153891.25</v>
      </c>
      <c r="U117" s="7">
        <f t="shared" si="20"/>
        <v>0.7222103638539622</v>
      </c>
      <c r="V117" s="7">
        <f t="shared" si="21"/>
        <v>1.7235400130926128</v>
      </c>
      <c r="W117" s="7">
        <f t="shared" si="22"/>
        <v>0.5950410126714015</v>
      </c>
      <c r="X117" s="7">
        <f t="shared" si="23"/>
        <v>3.0407913896179766</v>
      </c>
      <c r="Y117" s="36">
        <v>78964.78354313786</v>
      </c>
      <c r="Z117" s="36">
        <f t="shared" si="24"/>
        <v>2401.154338810209</v>
      </c>
      <c r="AA117" s="6">
        <f t="shared" si="25"/>
        <v>355501599.0631321</v>
      </c>
      <c r="AB117" s="7">
        <f t="shared" si="26"/>
        <v>0.5589220232022475</v>
      </c>
      <c r="AC117" s="7">
        <f t="shared" si="27"/>
        <v>1.6189211342978915</v>
      </c>
      <c r="AD117" s="7">
        <f t="shared" si="28"/>
        <v>0.6783721947680267</v>
      </c>
      <c r="AE117" s="7">
        <f t="shared" si="29"/>
        <v>2.8562153522681655</v>
      </c>
    </row>
    <row r="118" spans="1:31" ht="12.75">
      <c r="A118" s="1" t="s">
        <v>238</v>
      </c>
      <c r="B118" s="1" t="s">
        <v>239</v>
      </c>
      <c r="C118" s="2" t="s">
        <v>194</v>
      </c>
      <c r="D118" s="1"/>
      <c r="E118" s="3">
        <v>2801195595</v>
      </c>
      <c r="F118" s="4">
        <v>98.91</v>
      </c>
      <c r="G118" s="5">
        <f t="shared" si="15"/>
        <v>0.9891</v>
      </c>
      <c r="H118" s="4">
        <v>14164894.19</v>
      </c>
      <c r="I118" s="4">
        <v>0</v>
      </c>
      <c r="J118" s="4">
        <v>0</v>
      </c>
      <c r="K118" s="4">
        <v>1150282.48</v>
      </c>
      <c r="L118" s="6">
        <f t="shared" si="16"/>
        <v>15315176.67</v>
      </c>
      <c r="M118" s="4">
        <v>32727445</v>
      </c>
      <c r="N118" s="4">
        <v>13784234.75</v>
      </c>
      <c r="O118" s="4">
        <v>0</v>
      </c>
      <c r="P118" s="6">
        <f t="shared" si="17"/>
        <v>46511679.75</v>
      </c>
      <c r="Q118" s="4">
        <v>8818708.5</v>
      </c>
      <c r="R118" s="4">
        <v>559740.3</v>
      </c>
      <c r="S118" s="6">
        <f t="shared" si="18"/>
        <v>9378448.8</v>
      </c>
      <c r="T118" s="6">
        <f t="shared" si="19"/>
        <v>71205305.22</v>
      </c>
      <c r="U118" s="7">
        <f t="shared" si="20"/>
        <v>0.3348016402974531</v>
      </c>
      <c r="V118" s="7">
        <f t="shared" si="21"/>
        <v>1.6604224222336035</v>
      </c>
      <c r="W118" s="7">
        <f t="shared" si="22"/>
        <v>0.5467371395748607</v>
      </c>
      <c r="X118" s="7">
        <f t="shared" si="23"/>
        <v>2.5419612021059175</v>
      </c>
      <c r="Y118" s="36">
        <v>132764.8216564788</v>
      </c>
      <c r="Z118" s="36">
        <f t="shared" si="24"/>
        <v>3374.830256552806</v>
      </c>
      <c r="AA118" s="6">
        <f t="shared" si="25"/>
        <v>2832065104.6405826</v>
      </c>
      <c r="AB118" s="7">
        <f t="shared" si="26"/>
        <v>0.5407777047534947</v>
      </c>
      <c r="AC118" s="7">
        <f t="shared" si="27"/>
        <v>1.642323817831257</v>
      </c>
      <c r="AD118" s="7">
        <f t="shared" si="28"/>
        <v>0.31138791567855506</v>
      </c>
      <c r="AE118" s="7">
        <f t="shared" si="29"/>
        <v>2.5142538250029625</v>
      </c>
    </row>
    <row r="119" spans="1:31" ht="12.75">
      <c r="A119" s="1" t="s">
        <v>240</v>
      </c>
      <c r="B119" s="1" t="s">
        <v>241</v>
      </c>
      <c r="C119" s="2" t="s">
        <v>194</v>
      </c>
      <c r="D119" s="1"/>
      <c r="E119" s="3">
        <v>42201873</v>
      </c>
      <c r="F119" s="4">
        <v>101.59</v>
      </c>
      <c r="G119" s="5">
        <f t="shared" si="15"/>
        <v>1.0159</v>
      </c>
      <c r="H119" s="4">
        <v>204742.92</v>
      </c>
      <c r="I119" s="4">
        <v>13953.08</v>
      </c>
      <c r="J119" s="4">
        <v>0</v>
      </c>
      <c r="K119" s="4">
        <v>16663.98</v>
      </c>
      <c r="L119" s="6">
        <f t="shared" si="16"/>
        <v>235359.98</v>
      </c>
      <c r="M119" s="4">
        <v>0</v>
      </c>
      <c r="N119" s="4">
        <v>672403.71</v>
      </c>
      <c r="O119" s="4">
        <v>0</v>
      </c>
      <c r="P119" s="6">
        <f t="shared" si="17"/>
        <v>672403.71</v>
      </c>
      <c r="Q119" s="4">
        <v>0</v>
      </c>
      <c r="R119" s="4">
        <v>0</v>
      </c>
      <c r="S119" s="6">
        <f t="shared" si="18"/>
        <v>0</v>
      </c>
      <c r="T119" s="6">
        <f t="shared" si="19"/>
        <v>907763.69</v>
      </c>
      <c r="U119" s="7">
        <f t="shared" si="20"/>
        <v>0</v>
      </c>
      <c r="V119" s="7">
        <f t="shared" si="21"/>
        <v>1.5933030033998727</v>
      </c>
      <c r="W119" s="7">
        <f t="shared" si="22"/>
        <v>0.5577003181825603</v>
      </c>
      <c r="X119" s="7">
        <f t="shared" si="23"/>
        <v>2.151003321582433</v>
      </c>
      <c r="Y119" s="36">
        <v>131329.6803652968</v>
      </c>
      <c r="Z119" s="36">
        <f t="shared" si="24"/>
        <v>2824.9057868811265</v>
      </c>
      <c r="AA119" s="6">
        <f t="shared" si="25"/>
        <v>41541365.29185943</v>
      </c>
      <c r="AB119" s="7">
        <f t="shared" si="26"/>
        <v>0.5665677532416631</v>
      </c>
      <c r="AC119" s="7">
        <f t="shared" si="27"/>
        <v>1.6186365211539309</v>
      </c>
      <c r="AD119" s="7">
        <f t="shared" si="28"/>
        <v>0</v>
      </c>
      <c r="AE119" s="7">
        <f t="shared" si="29"/>
        <v>2.1852042743955935</v>
      </c>
    </row>
    <row r="120" spans="1:31" ht="12.75">
      <c r="A120" s="1" t="s">
        <v>242</v>
      </c>
      <c r="B120" s="1" t="s">
        <v>243</v>
      </c>
      <c r="C120" s="2" t="s">
        <v>194</v>
      </c>
      <c r="D120" s="1"/>
      <c r="E120" s="3">
        <v>196590375</v>
      </c>
      <c r="F120" s="4">
        <v>98.19</v>
      </c>
      <c r="G120" s="5">
        <f t="shared" si="15"/>
        <v>0.9819</v>
      </c>
      <c r="H120" s="4">
        <v>984553.03</v>
      </c>
      <c r="I120" s="4">
        <v>66944.4</v>
      </c>
      <c r="J120" s="4">
        <v>0</v>
      </c>
      <c r="K120" s="4">
        <v>79950.81</v>
      </c>
      <c r="L120" s="6">
        <f t="shared" si="16"/>
        <v>1131448.24</v>
      </c>
      <c r="M120" s="4">
        <v>1378084</v>
      </c>
      <c r="N120" s="4">
        <v>1171690.03</v>
      </c>
      <c r="O120" s="4">
        <v>0</v>
      </c>
      <c r="P120" s="6">
        <f t="shared" si="17"/>
        <v>2549774.0300000003</v>
      </c>
      <c r="Q120" s="4">
        <v>154300</v>
      </c>
      <c r="R120" s="4">
        <v>0</v>
      </c>
      <c r="S120" s="6">
        <f t="shared" si="18"/>
        <v>154300</v>
      </c>
      <c r="T120" s="6">
        <f t="shared" si="19"/>
        <v>3835522.2700000005</v>
      </c>
      <c r="U120" s="7">
        <f t="shared" si="20"/>
        <v>0.0784880745051735</v>
      </c>
      <c r="V120" s="7">
        <f t="shared" si="21"/>
        <v>1.2969984059494268</v>
      </c>
      <c r="W120" s="7">
        <f t="shared" si="22"/>
        <v>0.5755359284502102</v>
      </c>
      <c r="X120" s="7">
        <f t="shared" si="23"/>
        <v>1.9510224089048105</v>
      </c>
      <c r="Y120" s="36">
        <v>161949.63273871984</v>
      </c>
      <c r="Z120" s="36">
        <f t="shared" si="24"/>
        <v>3159.6736258714654</v>
      </c>
      <c r="AA120" s="6">
        <f t="shared" si="25"/>
        <v>200214252.97891843</v>
      </c>
      <c r="AB120" s="7">
        <f t="shared" si="26"/>
        <v>0.5651187281452614</v>
      </c>
      <c r="AC120" s="7">
        <f t="shared" si="27"/>
        <v>1.273522734801742</v>
      </c>
      <c r="AD120" s="7">
        <f t="shared" si="28"/>
        <v>0.07706744035662987</v>
      </c>
      <c r="AE120" s="7">
        <f t="shared" si="29"/>
        <v>1.9157089033036332</v>
      </c>
    </row>
    <row r="121" spans="1:31" ht="12.75">
      <c r="A121" s="1" t="s">
        <v>244</v>
      </c>
      <c r="B121" s="1" t="s">
        <v>245</v>
      </c>
      <c r="C121" s="2" t="s">
        <v>194</v>
      </c>
      <c r="D121" s="1"/>
      <c r="E121" s="3">
        <v>283930081</v>
      </c>
      <c r="F121" s="4">
        <v>97.88</v>
      </c>
      <c r="G121" s="5">
        <f t="shared" si="15"/>
        <v>0.9788</v>
      </c>
      <c r="H121" s="4">
        <v>1436661.31</v>
      </c>
      <c r="I121" s="4">
        <v>97948.69</v>
      </c>
      <c r="J121" s="4">
        <v>0</v>
      </c>
      <c r="K121" s="4">
        <v>116978.82</v>
      </c>
      <c r="L121" s="6">
        <f t="shared" si="16"/>
        <v>1651588.82</v>
      </c>
      <c r="M121" s="4">
        <v>4570036</v>
      </c>
      <c r="N121" s="4">
        <v>0</v>
      </c>
      <c r="O121" s="4">
        <v>0</v>
      </c>
      <c r="P121" s="6">
        <f t="shared" si="17"/>
        <v>4570036</v>
      </c>
      <c r="Q121" s="4">
        <v>2511212.89</v>
      </c>
      <c r="R121" s="4">
        <v>0</v>
      </c>
      <c r="S121" s="6">
        <f t="shared" si="18"/>
        <v>2511212.89</v>
      </c>
      <c r="T121" s="6">
        <f t="shared" si="19"/>
        <v>8732837.71</v>
      </c>
      <c r="U121" s="7">
        <f t="shared" si="20"/>
        <v>0.8844476362474606</v>
      </c>
      <c r="V121" s="7">
        <f t="shared" si="21"/>
        <v>1.60956387005715</v>
      </c>
      <c r="W121" s="7">
        <f t="shared" si="22"/>
        <v>0.5816885671934141</v>
      </c>
      <c r="X121" s="7">
        <f t="shared" si="23"/>
        <v>3.0757000734980244</v>
      </c>
      <c r="Y121" s="36">
        <v>94436.70020120725</v>
      </c>
      <c r="Z121" s="36">
        <f t="shared" si="24"/>
        <v>2904.5896574976405</v>
      </c>
      <c r="AA121" s="6">
        <f t="shared" si="25"/>
        <v>290079772.17000407</v>
      </c>
      <c r="AB121" s="7">
        <f t="shared" si="26"/>
        <v>0.5693567695689138</v>
      </c>
      <c r="AC121" s="7">
        <f t="shared" si="27"/>
        <v>1.5754411160119381</v>
      </c>
      <c r="AD121" s="7">
        <f t="shared" si="28"/>
        <v>0.8656973463590144</v>
      </c>
      <c r="AE121" s="7">
        <f t="shared" si="29"/>
        <v>3.010495231939867</v>
      </c>
    </row>
    <row r="122" spans="1:31" ht="12.75">
      <c r="A122" s="1" t="s">
        <v>246</v>
      </c>
      <c r="B122" s="1" t="s">
        <v>247</v>
      </c>
      <c r="C122" s="2" t="s">
        <v>194</v>
      </c>
      <c r="D122" s="1"/>
      <c r="E122" s="3">
        <v>36793001</v>
      </c>
      <c r="F122" s="4">
        <v>91.08</v>
      </c>
      <c r="G122" s="5">
        <f t="shared" si="15"/>
        <v>0.9107999999999999</v>
      </c>
      <c r="H122" s="4">
        <v>191009.59</v>
      </c>
      <c r="I122" s="4">
        <v>13110.2</v>
      </c>
      <c r="J122" s="4">
        <v>0</v>
      </c>
      <c r="K122" s="4">
        <v>15657.34</v>
      </c>
      <c r="L122" s="6">
        <f t="shared" si="16"/>
        <v>219777.13</v>
      </c>
      <c r="M122" s="4">
        <v>760516</v>
      </c>
      <c r="N122" s="4">
        <v>0</v>
      </c>
      <c r="O122" s="4">
        <v>0</v>
      </c>
      <c r="P122" s="6">
        <f t="shared" si="17"/>
        <v>760516</v>
      </c>
      <c r="Q122" s="4">
        <v>43000</v>
      </c>
      <c r="R122" s="4">
        <v>0</v>
      </c>
      <c r="S122" s="6">
        <f t="shared" si="18"/>
        <v>43000</v>
      </c>
      <c r="T122" s="6">
        <f t="shared" si="19"/>
        <v>1023293.13</v>
      </c>
      <c r="U122" s="7">
        <f t="shared" si="20"/>
        <v>0.11687005362786254</v>
      </c>
      <c r="V122" s="7">
        <f t="shared" si="21"/>
        <v>2.067012690810407</v>
      </c>
      <c r="W122" s="7">
        <f t="shared" si="22"/>
        <v>0.5973340690529702</v>
      </c>
      <c r="X122" s="7">
        <f t="shared" si="23"/>
        <v>2.78121681349124</v>
      </c>
      <c r="Y122" s="36">
        <v>82550.66666666667</v>
      </c>
      <c r="Z122" s="36">
        <f t="shared" si="24"/>
        <v>2295.9130209824416</v>
      </c>
      <c r="AA122" s="6">
        <f t="shared" si="25"/>
        <v>40396355.950812474</v>
      </c>
      <c r="AB122" s="7">
        <f t="shared" si="26"/>
        <v>0.5440518700934452</v>
      </c>
      <c r="AC122" s="7">
        <f t="shared" si="27"/>
        <v>1.8826351587901187</v>
      </c>
      <c r="AD122" s="7">
        <f t="shared" si="28"/>
        <v>0.1064452448442572</v>
      </c>
      <c r="AE122" s="7">
        <f t="shared" si="29"/>
        <v>2.533132273727821</v>
      </c>
    </row>
    <row r="123" spans="1:31" ht="12.75">
      <c r="A123" s="1" t="s">
        <v>248</v>
      </c>
      <c r="B123" s="1" t="s">
        <v>249</v>
      </c>
      <c r="C123" s="2" t="s">
        <v>194</v>
      </c>
      <c r="D123" s="1"/>
      <c r="E123" s="3">
        <v>832317086</v>
      </c>
      <c r="F123" s="4">
        <v>103.77</v>
      </c>
      <c r="G123" s="5">
        <f t="shared" si="15"/>
        <v>1.0377</v>
      </c>
      <c r="H123" s="4">
        <v>3929603.53</v>
      </c>
      <c r="I123" s="4">
        <v>267683.94</v>
      </c>
      <c r="J123" s="4">
        <v>0</v>
      </c>
      <c r="K123" s="4">
        <v>319691.38</v>
      </c>
      <c r="L123" s="6">
        <f t="shared" si="16"/>
        <v>4516978.85</v>
      </c>
      <c r="M123" s="4">
        <v>10920000</v>
      </c>
      <c r="N123" s="4">
        <v>0</v>
      </c>
      <c r="O123" s="4">
        <v>0</v>
      </c>
      <c r="P123" s="6">
        <f t="shared" si="17"/>
        <v>10920000</v>
      </c>
      <c r="Q123" s="4">
        <v>6439509</v>
      </c>
      <c r="R123" s="4">
        <v>0</v>
      </c>
      <c r="S123" s="6">
        <f t="shared" si="18"/>
        <v>6439509</v>
      </c>
      <c r="T123" s="6">
        <f t="shared" si="19"/>
        <v>21876487.85</v>
      </c>
      <c r="U123" s="7">
        <f t="shared" si="20"/>
        <v>0.773684585876686</v>
      </c>
      <c r="V123" s="7">
        <f t="shared" si="21"/>
        <v>1.311999979776938</v>
      </c>
      <c r="W123" s="7">
        <f t="shared" si="22"/>
        <v>0.5426992820378074</v>
      </c>
      <c r="X123" s="7">
        <f t="shared" si="23"/>
        <v>2.628383847691431</v>
      </c>
      <c r="Y123" s="36">
        <v>91205.45879086205</v>
      </c>
      <c r="Z123" s="36">
        <f t="shared" si="24"/>
        <v>2397.2295470718823</v>
      </c>
      <c r="AA123" s="6">
        <f t="shared" si="25"/>
        <v>802078718.31936</v>
      </c>
      <c r="AB123" s="7">
        <f t="shared" si="26"/>
        <v>0.5631590449706327</v>
      </c>
      <c r="AC123" s="7">
        <f t="shared" si="27"/>
        <v>1.3614623790145286</v>
      </c>
      <c r="AD123" s="7">
        <f t="shared" si="28"/>
        <v>0.8028524947642371</v>
      </c>
      <c r="AE123" s="7">
        <f t="shared" si="29"/>
        <v>2.727473918749399</v>
      </c>
    </row>
    <row r="124" spans="1:31" ht="12.75">
      <c r="A124" s="1" t="s">
        <v>250</v>
      </c>
      <c r="B124" s="1" t="s">
        <v>251</v>
      </c>
      <c r="C124" s="2" t="s">
        <v>194</v>
      </c>
      <c r="D124" s="1"/>
      <c r="E124" s="3">
        <v>272364758</v>
      </c>
      <c r="F124" s="4">
        <v>98.89</v>
      </c>
      <c r="G124" s="5">
        <f t="shared" si="15"/>
        <v>0.9889</v>
      </c>
      <c r="H124" s="4">
        <v>1409228.5</v>
      </c>
      <c r="I124" s="4">
        <v>95935.05</v>
      </c>
      <c r="J124" s="4">
        <v>0</v>
      </c>
      <c r="K124" s="4">
        <v>114573.96</v>
      </c>
      <c r="L124" s="6">
        <f t="shared" si="16"/>
        <v>1619737.51</v>
      </c>
      <c r="M124" s="4">
        <v>3975762</v>
      </c>
      <c r="N124" s="4">
        <v>0</v>
      </c>
      <c r="O124" s="4">
        <v>0</v>
      </c>
      <c r="P124" s="6">
        <f t="shared" si="17"/>
        <v>3975762</v>
      </c>
      <c r="Q124" s="4">
        <v>1417200</v>
      </c>
      <c r="R124" s="4">
        <v>0</v>
      </c>
      <c r="S124" s="6">
        <f t="shared" si="18"/>
        <v>1417200</v>
      </c>
      <c r="T124" s="6">
        <f t="shared" si="19"/>
        <v>7012699.51</v>
      </c>
      <c r="U124" s="7">
        <f t="shared" si="20"/>
        <v>0.5203316355635115</v>
      </c>
      <c r="V124" s="7">
        <f t="shared" si="21"/>
        <v>1.4597196895789286</v>
      </c>
      <c r="W124" s="7">
        <f t="shared" si="22"/>
        <v>0.5946942335322252</v>
      </c>
      <c r="X124" s="7">
        <f t="shared" si="23"/>
        <v>2.574745558674665</v>
      </c>
      <c r="Y124" s="36">
        <v>90086.83844580778</v>
      </c>
      <c r="Z124" s="36">
        <f t="shared" si="24"/>
        <v>2319.506871833856</v>
      </c>
      <c r="AA124" s="6">
        <f t="shared" si="25"/>
        <v>275421941.5512185</v>
      </c>
      <c r="AB124" s="7">
        <f t="shared" si="26"/>
        <v>0.5880931275400175</v>
      </c>
      <c r="AC124" s="7">
        <f t="shared" si="27"/>
        <v>1.4435168010246027</v>
      </c>
      <c r="AD124" s="7">
        <f t="shared" si="28"/>
        <v>0.5145559544087565</v>
      </c>
      <c r="AE124" s="7">
        <f t="shared" si="29"/>
        <v>2.5461658829733764</v>
      </c>
    </row>
    <row r="125" spans="1:31" ht="12.75">
      <c r="A125" s="1" t="s">
        <v>252</v>
      </c>
      <c r="B125" s="1" t="s">
        <v>253</v>
      </c>
      <c r="C125" s="2" t="s">
        <v>194</v>
      </c>
      <c r="D125" s="1"/>
      <c r="E125" s="3">
        <v>131313053</v>
      </c>
      <c r="F125" s="4">
        <v>92.54</v>
      </c>
      <c r="G125" s="5">
        <f t="shared" si="15"/>
        <v>0.9254000000000001</v>
      </c>
      <c r="H125" s="4">
        <v>699589.89</v>
      </c>
      <c r="I125" s="4">
        <v>47547.95</v>
      </c>
      <c r="J125" s="4">
        <v>0</v>
      </c>
      <c r="K125" s="4">
        <v>56785.89</v>
      </c>
      <c r="L125" s="6">
        <f t="shared" si="16"/>
        <v>803923.73</v>
      </c>
      <c r="M125" s="4">
        <v>2622716</v>
      </c>
      <c r="N125" s="4">
        <v>0</v>
      </c>
      <c r="O125" s="4">
        <v>0</v>
      </c>
      <c r="P125" s="6">
        <f t="shared" si="17"/>
        <v>2622716</v>
      </c>
      <c r="Q125" s="4">
        <v>1098574.73</v>
      </c>
      <c r="R125" s="4">
        <v>0</v>
      </c>
      <c r="S125" s="6">
        <f t="shared" si="18"/>
        <v>1098574.73</v>
      </c>
      <c r="T125" s="6">
        <f t="shared" si="19"/>
        <v>4525214.46</v>
      </c>
      <c r="U125" s="7">
        <f t="shared" si="20"/>
        <v>0.8366074087090183</v>
      </c>
      <c r="V125" s="7">
        <f t="shared" si="21"/>
        <v>1.9973002988514783</v>
      </c>
      <c r="W125" s="7">
        <f t="shared" si="22"/>
        <v>0.6122192056565771</v>
      </c>
      <c r="X125" s="7">
        <f t="shared" si="23"/>
        <v>3.4461269132170735</v>
      </c>
      <c r="Y125" s="36">
        <v>134709.1533180778</v>
      </c>
      <c r="Z125" s="36">
        <f t="shared" si="24"/>
        <v>4642.2483870611295</v>
      </c>
      <c r="AA125" s="6">
        <f t="shared" si="25"/>
        <v>141898695.69915712</v>
      </c>
      <c r="AB125" s="7">
        <f t="shared" si="26"/>
        <v>0.5665476529145964</v>
      </c>
      <c r="AC125" s="7">
        <f t="shared" si="27"/>
        <v>1.848301696557158</v>
      </c>
      <c r="AD125" s="7">
        <f t="shared" si="28"/>
        <v>0.7741964960193257</v>
      </c>
      <c r="AE125" s="7">
        <f t="shared" si="29"/>
        <v>3.18904584549108</v>
      </c>
    </row>
    <row r="126" spans="1:31" ht="12.75">
      <c r="A126" s="1" t="s">
        <v>254</v>
      </c>
      <c r="B126" s="1" t="s">
        <v>255</v>
      </c>
      <c r="C126" s="2" t="s">
        <v>194</v>
      </c>
      <c r="D126" s="1"/>
      <c r="E126" s="3">
        <v>360601387</v>
      </c>
      <c r="F126" s="4">
        <v>96.93</v>
      </c>
      <c r="G126" s="5">
        <f t="shared" si="15"/>
        <v>0.9693</v>
      </c>
      <c r="H126" s="4">
        <v>1825687.71</v>
      </c>
      <c r="I126" s="4">
        <v>124076.21</v>
      </c>
      <c r="J126" s="4">
        <v>0</v>
      </c>
      <c r="K126" s="4">
        <v>148182.57</v>
      </c>
      <c r="L126" s="6">
        <f t="shared" si="16"/>
        <v>2097946.4899999998</v>
      </c>
      <c r="M126" s="4">
        <v>4572612</v>
      </c>
      <c r="N126" s="4">
        <v>2235811.6</v>
      </c>
      <c r="O126" s="4">
        <v>0</v>
      </c>
      <c r="P126" s="6">
        <f t="shared" si="17"/>
        <v>6808423.6</v>
      </c>
      <c r="Q126" s="4">
        <v>0</v>
      </c>
      <c r="R126" s="4">
        <v>0</v>
      </c>
      <c r="S126" s="6">
        <f t="shared" si="18"/>
        <v>0</v>
      </c>
      <c r="T126" s="6">
        <f t="shared" si="19"/>
        <v>8906370.09</v>
      </c>
      <c r="U126" s="7">
        <f t="shared" si="20"/>
        <v>0</v>
      </c>
      <c r="V126" s="7">
        <f t="shared" si="21"/>
        <v>1.8880747122583863</v>
      </c>
      <c r="W126" s="7">
        <f t="shared" si="22"/>
        <v>0.581791020676246</v>
      </c>
      <c r="X126" s="7">
        <f t="shared" si="23"/>
        <v>2.4698657329346325</v>
      </c>
      <c r="Y126" s="36">
        <v>178339.28383359662</v>
      </c>
      <c r="Z126" s="36">
        <f t="shared" si="24"/>
        <v>4404.7408597670355</v>
      </c>
      <c r="AA126" s="6">
        <f t="shared" si="25"/>
        <v>372022477.0452904</v>
      </c>
      <c r="AB126" s="7">
        <f t="shared" si="26"/>
        <v>0.5639300363414852</v>
      </c>
      <c r="AC126" s="7">
        <f t="shared" si="27"/>
        <v>1.830110818592054</v>
      </c>
      <c r="AD126" s="7">
        <f t="shared" si="28"/>
        <v>0</v>
      </c>
      <c r="AE126" s="7">
        <f t="shared" si="29"/>
        <v>2.394040854933539</v>
      </c>
    </row>
    <row r="127" spans="1:31" ht="12.75">
      <c r="A127" s="1" t="s">
        <v>256</v>
      </c>
      <c r="B127" s="1" t="s">
        <v>257</v>
      </c>
      <c r="C127" s="2" t="s">
        <v>194</v>
      </c>
      <c r="D127" s="1"/>
      <c r="E127" s="3">
        <v>507367934</v>
      </c>
      <c r="F127" s="4">
        <v>90.07</v>
      </c>
      <c r="G127" s="5">
        <f t="shared" si="15"/>
        <v>0.9007</v>
      </c>
      <c r="H127" s="4">
        <v>2728164.58</v>
      </c>
      <c r="I127" s="4">
        <v>185817.09</v>
      </c>
      <c r="J127" s="4">
        <v>0</v>
      </c>
      <c r="K127" s="4">
        <v>221918.89</v>
      </c>
      <c r="L127" s="6">
        <f t="shared" si="16"/>
        <v>3135900.56</v>
      </c>
      <c r="M127" s="4">
        <v>6392211</v>
      </c>
      <c r="N127" s="4">
        <v>3082023.04</v>
      </c>
      <c r="O127" s="4">
        <v>0</v>
      </c>
      <c r="P127" s="6">
        <f t="shared" si="17"/>
        <v>9474234.04</v>
      </c>
      <c r="Q127" s="4">
        <v>492300</v>
      </c>
      <c r="R127" s="4">
        <v>0</v>
      </c>
      <c r="S127" s="6">
        <f t="shared" si="18"/>
        <v>492300</v>
      </c>
      <c r="T127" s="6">
        <f t="shared" si="19"/>
        <v>13102434.6</v>
      </c>
      <c r="U127" s="7">
        <f t="shared" si="20"/>
        <v>0.0970301761324948</v>
      </c>
      <c r="V127" s="7">
        <f t="shared" si="21"/>
        <v>1.8673300784515088</v>
      </c>
      <c r="W127" s="7">
        <f t="shared" si="22"/>
        <v>0.6180722804606725</v>
      </c>
      <c r="X127" s="7">
        <f t="shared" si="23"/>
        <v>2.582432535044676</v>
      </c>
      <c r="Y127" s="36">
        <v>105946.07033278263</v>
      </c>
      <c r="Z127" s="36">
        <f t="shared" si="24"/>
        <v>2735.9857898750943</v>
      </c>
      <c r="AA127" s="6">
        <f t="shared" si="25"/>
        <v>563304023.5372488</v>
      </c>
      <c r="AB127" s="7">
        <f t="shared" si="26"/>
        <v>0.5566977030109277</v>
      </c>
      <c r="AC127" s="7">
        <f t="shared" si="27"/>
        <v>1.6819042016612737</v>
      </c>
      <c r="AD127" s="7">
        <f t="shared" si="28"/>
        <v>0.08739507964253806</v>
      </c>
      <c r="AE127" s="7">
        <f t="shared" si="29"/>
        <v>2.32599698431474</v>
      </c>
    </row>
    <row r="128" spans="1:31" ht="12.75">
      <c r="A128" s="1" t="s">
        <v>258</v>
      </c>
      <c r="B128" s="1" t="s">
        <v>259</v>
      </c>
      <c r="C128" s="2" t="s">
        <v>194</v>
      </c>
      <c r="D128" s="1"/>
      <c r="E128" s="3">
        <v>199112049</v>
      </c>
      <c r="F128" s="4">
        <v>96.16</v>
      </c>
      <c r="G128" s="5">
        <f t="shared" si="15"/>
        <v>0.9616</v>
      </c>
      <c r="H128" s="4">
        <v>1001017.74</v>
      </c>
      <c r="I128" s="4">
        <v>68239.56</v>
      </c>
      <c r="J128" s="4">
        <v>0</v>
      </c>
      <c r="K128" s="4">
        <v>81497.6</v>
      </c>
      <c r="L128" s="6">
        <f t="shared" si="16"/>
        <v>1150754.9000000001</v>
      </c>
      <c r="M128" s="4">
        <v>2020015</v>
      </c>
      <c r="N128" s="4">
        <v>1445016.3</v>
      </c>
      <c r="O128" s="4">
        <v>0</v>
      </c>
      <c r="P128" s="6">
        <f t="shared" si="17"/>
        <v>3465031.3</v>
      </c>
      <c r="Q128" s="4">
        <v>540065.59</v>
      </c>
      <c r="R128" s="4">
        <v>0</v>
      </c>
      <c r="S128" s="6">
        <f t="shared" si="18"/>
        <v>540065.59</v>
      </c>
      <c r="T128" s="6">
        <f t="shared" si="19"/>
        <v>5155851.79</v>
      </c>
      <c r="U128" s="7">
        <f t="shared" si="20"/>
        <v>0.27123702091981383</v>
      </c>
      <c r="V128" s="7">
        <f t="shared" si="21"/>
        <v>1.7402418976663736</v>
      </c>
      <c r="W128" s="7">
        <f t="shared" si="22"/>
        <v>0.5779433769977427</v>
      </c>
      <c r="X128" s="7">
        <f t="shared" si="23"/>
        <v>2.58942229558393</v>
      </c>
      <c r="Y128" s="36">
        <v>154608.43925233645</v>
      </c>
      <c r="Z128" s="36">
        <f t="shared" si="24"/>
        <v>4003.465396854337</v>
      </c>
      <c r="AA128" s="6">
        <f t="shared" si="25"/>
        <v>207063278.91014975</v>
      </c>
      <c r="AB128" s="7">
        <f t="shared" si="26"/>
        <v>0.5557503513210293</v>
      </c>
      <c r="AC128" s="7">
        <f t="shared" si="27"/>
        <v>1.673416608795985</v>
      </c>
      <c r="AD128" s="7">
        <f t="shared" si="28"/>
        <v>0.260821519316493</v>
      </c>
      <c r="AE128" s="7">
        <f t="shared" si="29"/>
        <v>2.4899884794335074</v>
      </c>
    </row>
    <row r="129" spans="1:31" ht="12.75">
      <c r="A129" s="1" t="s">
        <v>260</v>
      </c>
      <c r="B129" s="1" t="s">
        <v>261</v>
      </c>
      <c r="C129" s="2" t="s">
        <v>194</v>
      </c>
      <c r="D129" s="1"/>
      <c r="E129" s="3">
        <v>371618981</v>
      </c>
      <c r="F129" s="4">
        <v>94.41</v>
      </c>
      <c r="G129" s="5">
        <f t="shared" si="15"/>
        <v>0.9440999999999999</v>
      </c>
      <c r="H129" s="4">
        <v>1897930.01</v>
      </c>
      <c r="I129" s="4">
        <v>129124.82</v>
      </c>
      <c r="J129" s="4">
        <v>0</v>
      </c>
      <c r="K129" s="4">
        <v>154212.06</v>
      </c>
      <c r="L129" s="6">
        <f t="shared" si="16"/>
        <v>2181266.89</v>
      </c>
      <c r="M129" s="4">
        <v>4143942</v>
      </c>
      <c r="N129" s="4">
        <v>2135139.01</v>
      </c>
      <c r="O129" s="4">
        <v>0</v>
      </c>
      <c r="P129" s="6">
        <f t="shared" si="17"/>
        <v>6279081.01</v>
      </c>
      <c r="Q129" s="4">
        <v>527282.49</v>
      </c>
      <c r="R129" s="4">
        <v>0</v>
      </c>
      <c r="S129" s="6">
        <f t="shared" si="18"/>
        <v>527282.49</v>
      </c>
      <c r="T129" s="6">
        <f t="shared" si="19"/>
        <v>8987630.39</v>
      </c>
      <c r="U129" s="7">
        <f t="shared" si="20"/>
        <v>0.14188793279103254</v>
      </c>
      <c r="V129" s="7">
        <f t="shared" si="21"/>
        <v>1.689655623376245</v>
      </c>
      <c r="W129" s="7">
        <f t="shared" si="22"/>
        <v>0.5869632611688368</v>
      </c>
      <c r="X129" s="7">
        <f t="shared" si="23"/>
        <v>2.4185068173361146</v>
      </c>
      <c r="Y129" s="36">
        <v>154534.18389793223</v>
      </c>
      <c r="Z129" s="36">
        <f t="shared" si="24"/>
        <v>3737.4197726862194</v>
      </c>
      <c r="AA129" s="6">
        <f t="shared" si="25"/>
        <v>393622477.4917911</v>
      </c>
      <c r="AB129" s="7">
        <f t="shared" si="26"/>
        <v>0.5541520148694988</v>
      </c>
      <c r="AC129" s="7">
        <f t="shared" si="27"/>
        <v>1.595203874029513</v>
      </c>
      <c r="AD129" s="7">
        <f t="shared" si="28"/>
        <v>0.13395639734801382</v>
      </c>
      <c r="AE129" s="7">
        <f t="shared" si="29"/>
        <v>2.283312286247026</v>
      </c>
    </row>
    <row r="130" spans="1:31" ht="12.75">
      <c r="A130" s="1" t="s">
        <v>262</v>
      </c>
      <c r="B130" s="1" t="s">
        <v>183</v>
      </c>
      <c r="C130" s="2" t="s">
        <v>194</v>
      </c>
      <c r="D130" s="1"/>
      <c r="E130" s="3">
        <v>44928256</v>
      </c>
      <c r="F130" s="4">
        <v>97.62</v>
      </c>
      <c r="G130" s="5">
        <f aca="true" t="shared" si="30" ref="G130:G193">F130/100</f>
        <v>0.9762000000000001</v>
      </c>
      <c r="H130" s="4">
        <v>225269.44</v>
      </c>
      <c r="I130" s="4">
        <v>15311.85</v>
      </c>
      <c r="J130" s="4">
        <v>0</v>
      </c>
      <c r="K130" s="4">
        <v>18286.74</v>
      </c>
      <c r="L130" s="6">
        <f aca="true" t="shared" si="31" ref="L130:L193">SUM(H130:K130)</f>
        <v>258868.03</v>
      </c>
      <c r="M130" s="4">
        <v>751905.5</v>
      </c>
      <c r="N130" s="4">
        <v>0</v>
      </c>
      <c r="O130" s="4">
        <v>0</v>
      </c>
      <c r="P130" s="6">
        <f aca="true" t="shared" si="32" ref="P130:P193">SUM(M130:O130)</f>
        <v>751905.5</v>
      </c>
      <c r="Q130" s="4">
        <v>19358</v>
      </c>
      <c r="R130" s="4">
        <v>0</v>
      </c>
      <c r="S130" s="6">
        <f aca="true" t="shared" si="33" ref="S130:S193">Q130+R130</f>
        <v>19358</v>
      </c>
      <c r="T130" s="6">
        <f aca="true" t="shared" si="34" ref="T130:T193">L130+P130+S130</f>
        <v>1030131.53</v>
      </c>
      <c r="U130" s="7">
        <f aca="true" t="shared" si="35" ref="U130:U193">(S130/E130)*100</f>
        <v>0.04308647101725916</v>
      </c>
      <c r="V130" s="7">
        <f aca="true" t="shared" si="36" ref="V130:V193">(P130/E130)*100</f>
        <v>1.6735693012432977</v>
      </c>
      <c r="W130" s="7">
        <f aca="true" t="shared" si="37" ref="W130:W193">(L130/E130)*100</f>
        <v>0.5761809005005669</v>
      </c>
      <c r="X130" s="7">
        <f aca="true" t="shared" si="38" ref="X130:X193">(T130/E130)*100</f>
        <v>2.292836672761124</v>
      </c>
      <c r="Y130" s="36">
        <v>98012.53443526171</v>
      </c>
      <c r="Z130" s="36">
        <f aca="true" t="shared" si="39" ref="Z130:Z193">(Y130/100)*X130</f>
        <v>2247.2673334343053</v>
      </c>
      <c r="AA130" s="6">
        <f aca="true" t="shared" si="40" ref="AA130:AA193">E130/G130</f>
        <v>46023618.11104281</v>
      </c>
      <c r="AB130" s="7">
        <f aca="true" t="shared" si="41" ref="AB130:AB193">(L130/AA130)*100</f>
        <v>0.5624677950686535</v>
      </c>
      <c r="AC130" s="7">
        <f aca="true" t="shared" si="42" ref="AC130:AC193">(P130/AA130)*100</f>
        <v>1.6337383518737074</v>
      </c>
      <c r="AD130" s="7">
        <f aca="true" t="shared" si="43" ref="AD130:AD193">(Q130/AA130)*100</f>
        <v>0.0420610130070484</v>
      </c>
      <c r="AE130" s="7">
        <f aca="true" t="shared" si="44" ref="AE130:AE193">(T130/AA130)*100</f>
        <v>2.2382671599494097</v>
      </c>
    </row>
    <row r="131" spans="1:31" ht="12.75">
      <c r="A131" s="1" t="s">
        <v>263</v>
      </c>
      <c r="B131" s="1" t="s">
        <v>264</v>
      </c>
      <c r="C131" s="2" t="s">
        <v>194</v>
      </c>
      <c r="D131" s="1"/>
      <c r="E131" s="3">
        <v>426993107</v>
      </c>
      <c r="F131" s="4">
        <v>99</v>
      </c>
      <c r="G131" s="5">
        <f t="shared" si="30"/>
        <v>0.99</v>
      </c>
      <c r="H131" s="4">
        <v>2090419.65</v>
      </c>
      <c r="I131" s="4">
        <v>142071.76</v>
      </c>
      <c r="J131" s="4">
        <v>0</v>
      </c>
      <c r="K131" s="4">
        <v>169674.42</v>
      </c>
      <c r="L131" s="6">
        <f t="shared" si="31"/>
        <v>2402165.83</v>
      </c>
      <c r="M131" s="4">
        <v>4336455</v>
      </c>
      <c r="N131" s="4">
        <v>1393511.83</v>
      </c>
      <c r="O131" s="4">
        <v>0</v>
      </c>
      <c r="P131" s="6">
        <f t="shared" si="32"/>
        <v>5729966.83</v>
      </c>
      <c r="Q131" s="4">
        <v>1982193.27</v>
      </c>
      <c r="R131" s="4">
        <v>0</v>
      </c>
      <c r="S131" s="6">
        <f t="shared" si="33"/>
        <v>1982193.27</v>
      </c>
      <c r="T131" s="6">
        <f t="shared" si="34"/>
        <v>10114325.93</v>
      </c>
      <c r="U131" s="7">
        <f t="shared" si="35"/>
        <v>0.46422137442139083</v>
      </c>
      <c r="V131" s="7">
        <f t="shared" si="36"/>
        <v>1.34193426921058</v>
      </c>
      <c r="W131" s="7">
        <f t="shared" si="37"/>
        <v>0.5625771916734946</v>
      </c>
      <c r="X131" s="7">
        <f t="shared" si="38"/>
        <v>2.3687328353054657</v>
      </c>
      <c r="Y131" s="36">
        <v>119827.36583367472</v>
      </c>
      <c r="Z131" s="36">
        <f t="shared" si="39"/>
        <v>2838.3901601838556</v>
      </c>
      <c r="AA131" s="6">
        <f t="shared" si="40"/>
        <v>431306168.68686867</v>
      </c>
      <c r="AB131" s="7">
        <f t="shared" si="41"/>
        <v>0.5569514197567597</v>
      </c>
      <c r="AC131" s="7">
        <f t="shared" si="42"/>
        <v>1.3285149265184744</v>
      </c>
      <c r="AD131" s="7">
        <f t="shared" si="43"/>
        <v>0.4595791606771769</v>
      </c>
      <c r="AE131" s="7">
        <f t="shared" si="44"/>
        <v>2.3450455069524105</v>
      </c>
    </row>
    <row r="132" spans="1:31" ht="12.75">
      <c r="A132" s="1" t="s">
        <v>265</v>
      </c>
      <c r="B132" s="1" t="s">
        <v>266</v>
      </c>
      <c r="C132" s="2" t="s">
        <v>194</v>
      </c>
      <c r="D132" s="1"/>
      <c r="E132" s="3">
        <v>1073511211</v>
      </c>
      <c r="F132" s="4">
        <v>96</v>
      </c>
      <c r="G132" s="5">
        <f t="shared" si="30"/>
        <v>0.96</v>
      </c>
      <c r="H132" s="4">
        <v>5561412.97</v>
      </c>
      <c r="I132" s="4">
        <v>0</v>
      </c>
      <c r="J132" s="4">
        <v>0</v>
      </c>
      <c r="K132" s="4">
        <v>452616.76</v>
      </c>
      <c r="L132" s="6">
        <f t="shared" si="31"/>
        <v>6014029.7299999995</v>
      </c>
      <c r="M132" s="4">
        <v>17491738</v>
      </c>
      <c r="N132" s="4">
        <v>0</v>
      </c>
      <c r="O132" s="4">
        <v>0</v>
      </c>
      <c r="P132" s="6">
        <f t="shared" si="32"/>
        <v>17491738</v>
      </c>
      <c r="Q132" s="4">
        <v>12941100</v>
      </c>
      <c r="R132" s="4">
        <v>0</v>
      </c>
      <c r="S132" s="6">
        <f t="shared" si="33"/>
        <v>12941100</v>
      </c>
      <c r="T132" s="6">
        <f t="shared" si="34"/>
        <v>36446867.730000004</v>
      </c>
      <c r="U132" s="7">
        <f t="shared" si="35"/>
        <v>1.2054927668566287</v>
      </c>
      <c r="V132" s="7">
        <f t="shared" si="36"/>
        <v>1.629395000328506</v>
      </c>
      <c r="W132" s="7">
        <f t="shared" si="37"/>
        <v>0.5602204866028175</v>
      </c>
      <c r="X132" s="7">
        <f t="shared" si="38"/>
        <v>3.3951082537879524</v>
      </c>
      <c r="Y132" s="36">
        <v>90883.68755676657</v>
      </c>
      <c r="Z132" s="36">
        <f t="shared" si="39"/>
        <v>3085.5995775866363</v>
      </c>
      <c r="AA132" s="6">
        <f t="shared" si="40"/>
        <v>1118240844.7916667</v>
      </c>
      <c r="AB132" s="7">
        <f t="shared" si="41"/>
        <v>0.5378116671387048</v>
      </c>
      <c r="AC132" s="7">
        <f t="shared" si="42"/>
        <v>1.5642192003153657</v>
      </c>
      <c r="AD132" s="7">
        <f t="shared" si="43"/>
        <v>1.1572730561823634</v>
      </c>
      <c r="AE132" s="7">
        <f t="shared" si="44"/>
        <v>3.259303923636434</v>
      </c>
    </row>
    <row r="133" spans="1:31" ht="12.75">
      <c r="A133" s="1" t="s">
        <v>267</v>
      </c>
      <c r="B133" s="1" t="s">
        <v>268</v>
      </c>
      <c r="C133" s="2" t="s">
        <v>194</v>
      </c>
      <c r="D133" s="1"/>
      <c r="E133" s="3">
        <v>73240943</v>
      </c>
      <c r="F133" s="4">
        <v>91.2</v>
      </c>
      <c r="G133" s="5">
        <f t="shared" si="30"/>
        <v>0.912</v>
      </c>
      <c r="H133" s="4">
        <v>387281.27</v>
      </c>
      <c r="I133" s="4">
        <v>26317.38</v>
      </c>
      <c r="J133" s="4">
        <v>0</v>
      </c>
      <c r="K133" s="4">
        <v>31430.5</v>
      </c>
      <c r="L133" s="6">
        <f t="shared" si="31"/>
        <v>445029.15</v>
      </c>
      <c r="M133" s="4">
        <v>1089769</v>
      </c>
      <c r="N133" s="4">
        <v>172843.6</v>
      </c>
      <c r="O133" s="4">
        <v>0</v>
      </c>
      <c r="P133" s="6">
        <f t="shared" si="32"/>
        <v>1262612.6</v>
      </c>
      <c r="Q133" s="4">
        <v>282526</v>
      </c>
      <c r="R133" s="4">
        <v>0</v>
      </c>
      <c r="S133" s="6">
        <f t="shared" si="33"/>
        <v>282526</v>
      </c>
      <c r="T133" s="6">
        <f t="shared" si="34"/>
        <v>1990167.75</v>
      </c>
      <c r="U133" s="7">
        <f t="shared" si="35"/>
        <v>0.38574871981099423</v>
      </c>
      <c r="V133" s="7">
        <f t="shared" si="36"/>
        <v>1.7239163619179507</v>
      </c>
      <c r="W133" s="7">
        <f t="shared" si="37"/>
        <v>0.6076234572785335</v>
      </c>
      <c r="X133" s="7">
        <f t="shared" si="38"/>
        <v>2.717288539007478</v>
      </c>
      <c r="Y133" s="36">
        <v>117793.26569037657</v>
      </c>
      <c r="Z133" s="36">
        <f t="shared" si="39"/>
        <v>3200.7829083272304</v>
      </c>
      <c r="AA133" s="6">
        <f t="shared" si="40"/>
        <v>80308051.53508772</v>
      </c>
      <c r="AB133" s="7">
        <f t="shared" si="41"/>
        <v>0.5541525930380224</v>
      </c>
      <c r="AC133" s="7">
        <f t="shared" si="42"/>
        <v>1.5722117220691711</v>
      </c>
      <c r="AD133" s="7">
        <f t="shared" si="43"/>
        <v>0.3518028324676267</v>
      </c>
      <c r="AE133" s="7">
        <f t="shared" si="44"/>
        <v>2.4781671475748204</v>
      </c>
    </row>
    <row r="134" spans="1:31" ht="12.75">
      <c r="A134" s="1" t="s">
        <v>269</v>
      </c>
      <c r="B134" s="1" t="s">
        <v>270</v>
      </c>
      <c r="C134" s="2" t="s">
        <v>194</v>
      </c>
      <c r="D134" s="1"/>
      <c r="E134" s="8">
        <v>27499446</v>
      </c>
      <c r="F134" s="4">
        <v>92.96</v>
      </c>
      <c r="G134" s="5">
        <f t="shared" si="30"/>
        <v>0.9296</v>
      </c>
      <c r="H134" s="4">
        <v>153292.51</v>
      </c>
      <c r="I134" s="4">
        <v>10417.61</v>
      </c>
      <c r="J134" s="4">
        <v>0</v>
      </c>
      <c r="K134" s="4">
        <v>12440.35</v>
      </c>
      <c r="L134" s="6">
        <f t="shared" si="31"/>
        <v>176150.47</v>
      </c>
      <c r="M134" s="4">
        <v>0</v>
      </c>
      <c r="N134" s="4">
        <v>485809.29</v>
      </c>
      <c r="O134" s="4">
        <v>0</v>
      </c>
      <c r="P134" s="6">
        <f t="shared" si="32"/>
        <v>485809.29</v>
      </c>
      <c r="Q134" s="4">
        <v>0</v>
      </c>
      <c r="R134" s="4">
        <v>0</v>
      </c>
      <c r="S134" s="6">
        <f t="shared" si="33"/>
        <v>0</v>
      </c>
      <c r="T134" s="6">
        <f t="shared" si="34"/>
        <v>661959.76</v>
      </c>
      <c r="U134" s="7">
        <f t="shared" si="35"/>
        <v>0</v>
      </c>
      <c r="V134" s="7">
        <f t="shared" si="36"/>
        <v>1.7666148256223053</v>
      </c>
      <c r="W134" s="7">
        <f t="shared" si="37"/>
        <v>0.6405600680100973</v>
      </c>
      <c r="X134" s="7">
        <f t="shared" si="38"/>
        <v>2.4071748936324027</v>
      </c>
      <c r="Y134" s="36">
        <v>92284.8623853211</v>
      </c>
      <c r="Z134" s="36">
        <f t="shared" si="39"/>
        <v>2221.4580379626623</v>
      </c>
      <c r="AA134" s="6">
        <f t="shared" si="40"/>
        <v>29582020.223752152</v>
      </c>
      <c r="AB134" s="7">
        <f t="shared" si="41"/>
        <v>0.5954646392221865</v>
      </c>
      <c r="AC134" s="7">
        <f t="shared" si="42"/>
        <v>1.642245141898495</v>
      </c>
      <c r="AD134" s="7">
        <f t="shared" si="43"/>
        <v>0</v>
      </c>
      <c r="AE134" s="7">
        <f t="shared" si="44"/>
        <v>2.2377097811206816</v>
      </c>
    </row>
    <row r="135" spans="1:31" ht="12.75">
      <c r="A135" s="1" t="s">
        <v>271</v>
      </c>
      <c r="B135" s="1" t="s">
        <v>272</v>
      </c>
      <c r="C135" s="2" t="s">
        <v>273</v>
      </c>
      <c r="D135" s="1"/>
      <c r="E135" s="3">
        <v>351750250</v>
      </c>
      <c r="F135" s="4">
        <v>93.13</v>
      </c>
      <c r="G135" s="5">
        <f t="shared" si="30"/>
        <v>0.9312999999999999</v>
      </c>
      <c r="H135" s="4">
        <v>3210363.74</v>
      </c>
      <c r="I135" s="4">
        <v>0</v>
      </c>
      <c r="J135" s="4">
        <v>0</v>
      </c>
      <c r="K135" s="4">
        <v>37283.48</v>
      </c>
      <c r="L135" s="6">
        <f t="shared" si="31"/>
        <v>3247647.22</v>
      </c>
      <c r="M135" s="4">
        <v>5857762</v>
      </c>
      <c r="N135" s="4">
        <v>0</v>
      </c>
      <c r="O135" s="4">
        <v>0</v>
      </c>
      <c r="P135" s="6">
        <f t="shared" si="32"/>
        <v>5857762</v>
      </c>
      <c r="Q135" s="4">
        <v>2631711.92</v>
      </c>
      <c r="R135" s="4">
        <v>0</v>
      </c>
      <c r="S135" s="6">
        <f t="shared" si="33"/>
        <v>2631711.92</v>
      </c>
      <c r="T135" s="6">
        <f t="shared" si="34"/>
        <v>11737121.14</v>
      </c>
      <c r="U135" s="7">
        <f t="shared" si="35"/>
        <v>0.7481762756387521</v>
      </c>
      <c r="V135" s="7">
        <f t="shared" si="36"/>
        <v>1.6653185036826557</v>
      </c>
      <c r="W135" s="7">
        <f t="shared" si="37"/>
        <v>0.9232821355492996</v>
      </c>
      <c r="X135" s="7">
        <f t="shared" si="38"/>
        <v>3.336776914870707</v>
      </c>
      <c r="Y135" s="36">
        <v>97690.83778371161</v>
      </c>
      <c r="Z135" s="36">
        <f t="shared" si="39"/>
        <v>3259.7253231106797</v>
      </c>
      <c r="AA135" s="6">
        <f t="shared" si="40"/>
        <v>377698110.1685816</v>
      </c>
      <c r="AB135" s="7">
        <f t="shared" si="41"/>
        <v>0.8598526528370626</v>
      </c>
      <c r="AC135" s="7">
        <f t="shared" si="42"/>
        <v>1.550911122479657</v>
      </c>
      <c r="AD135" s="7">
        <f t="shared" si="43"/>
        <v>0.6967765655023699</v>
      </c>
      <c r="AE135" s="7">
        <f t="shared" si="44"/>
        <v>3.1075403408190896</v>
      </c>
    </row>
    <row r="136" spans="1:31" ht="12.75">
      <c r="A136" s="1" t="s">
        <v>274</v>
      </c>
      <c r="B136" s="1" t="s">
        <v>275</v>
      </c>
      <c r="C136" s="2" t="s">
        <v>273</v>
      </c>
      <c r="D136" s="1"/>
      <c r="E136" s="3">
        <v>9295934</v>
      </c>
      <c r="F136" s="4">
        <v>100.05</v>
      </c>
      <c r="G136" s="5">
        <f t="shared" si="30"/>
        <v>1.0005</v>
      </c>
      <c r="H136" s="4">
        <v>81808.08</v>
      </c>
      <c r="I136" s="4">
        <v>4449.59</v>
      </c>
      <c r="J136" s="4">
        <v>0</v>
      </c>
      <c r="K136" s="4">
        <v>949.61</v>
      </c>
      <c r="L136" s="6">
        <f t="shared" si="31"/>
        <v>87207.28</v>
      </c>
      <c r="M136" s="4">
        <v>84330</v>
      </c>
      <c r="N136" s="4">
        <v>0</v>
      </c>
      <c r="O136" s="4">
        <v>0</v>
      </c>
      <c r="P136" s="6">
        <f t="shared" si="32"/>
        <v>84330</v>
      </c>
      <c r="Q136" s="4">
        <v>161846.85</v>
      </c>
      <c r="R136" s="4">
        <v>0</v>
      </c>
      <c r="S136" s="6">
        <f t="shared" si="33"/>
        <v>161846.85</v>
      </c>
      <c r="T136" s="6">
        <f t="shared" si="34"/>
        <v>333384.13</v>
      </c>
      <c r="U136" s="7">
        <f t="shared" si="35"/>
        <v>1.7410499041839154</v>
      </c>
      <c r="V136" s="7">
        <f t="shared" si="36"/>
        <v>0.9071708125294349</v>
      </c>
      <c r="W136" s="7">
        <f t="shared" si="37"/>
        <v>0.9381228395124147</v>
      </c>
      <c r="X136" s="7">
        <f t="shared" si="38"/>
        <v>3.586343556225765</v>
      </c>
      <c r="Y136" s="36">
        <v>0</v>
      </c>
      <c r="Z136" s="36">
        <f t="shared" si="39"/>
        <v>0</v>
      </c>
      <c r="AA136" s="6">
        <f t="shared" si="40"/>
        <v>9291288.35582209</v>
      </c>
      <c r="AB136" s="7">
        <f t="shared" si="41"/>
        <v>0.9385919009321708</v>
      </c>
      <c r="AC136" s="7">
        <f t="shared" si="42"/>
        <v>0.9076243979356996</v>
      </c>
      <c r="AD136" s="7">
        <f t="shared" si="43"/>
        <v>1.7419204291360073</v>
      </c>
      <c r="AE136" s="7">
        <f t="shared" si="44"/>
        <v>3.5881367280038776</v>
      </c>
    </row>
    <row r="137" spans="1:31" ht="12.75">
      <c r="A137" s="1" t="s">
        <v>276</v>
      </c>
      <c r="B137" s="1" t="s">
        <v>277</v>
      </c>
      <c r="C137" s="2" t="s">
        <v>273</v>
      </c>
      <c r="D137" s="1"/>
      <c r="E137" s="3">
        <v>269891139</v>
      </c>
      <c r="F137" s="4">
        <v>99.94</v>
      </c>
      <c r="G137" s="5">
        <f t="shared" si="30"/>
        <v>0.9994</v>
      </c>
      <c r="H137" s="4">
        <v>2328441.35</v>
      </c>
      <c r="I137" s="4">
        <v>126932.78</v>
      </c>
      <c r="J137" s="4">
        <v>0</v>
      </c>
      <c r="K137" s="4">
        <v>27089.27</v>
      </c>
      <c r="L137" s="6">
        <f t="shared" si="31"/>
        <v>2482463.4</v>
      </c>
      <c r="M137" s="4">
        <v>4965487</v>
      </c>
      <c r="N137" s="4">
        <v>0</v>
      </c>
      <c r="O137" s="4">
        <v>0</v>
      </c>
      <c r="P137" s="6">
        <f t="shared" si="32"/>
        <v>4965487</v>
      </c>
      <c r="Q137" s="4">
        <v>2039573.27</v>
      </c>
      <c r="R137" s="4">
        <v>0</v>
      </c>
      <c r="S137" s="6">
        <f t="shared" si="33"/>
        <v>2039573.27</v>
      </c>
      <c r="T137" s="6">
        <f t="shared" si="34"/>
        <v>9487523.67</v>
      </c>
      <c r="U137" s="7">
        <f t="shared" si="35"/>
        <v>0.7557021981370051</v>
      </c>
      <c r="V137" s="7">
        <f t="shared" si="36"/>
        <v>1.8398110506325294</v>
      </c>
      <c r="W137" s="7">
        <f t="shared" si="37"/>
        <v>0.9198017427315389</v>
      </c>
      <c r="X137" s="7">
        <f t="shared" si="38"/>
        <v>3.5153149915010737</v>
      </c>
      <c r="Y137" s="36">
        <v>105580.98344204716</v>
      </c>
      <c r="Z137" s="36">
        <f t="shared" si="39"/>
        <v>3711.50413911255</v>
      </c>
      <c r="AA137" s="6">
        <f t="shared" si="40"/>
        <v>270053170.9025415</v>
      </c>
      <c r="AB137" s="7">
        <f t="shared" si="41"/>
        <v>0.9192498616859</v>
      </c>
      <c r="AC137" s="7">
        <f t="shared" si="42"/>
        <v>1.83870716400215</v>
      </c>
      <c r="AD137" s="7">
        <f t="shared" si="43"/>
        <v>0.755248776818123</v>
      </c>
      <c r="AE137" s="7">
        <f t="shared" si="44"/>
        <v>3.5132058025061723</v>
      </c>
    </row>
    <row r="138" spans="1:31" ht="12.75">
      <c r="A138" s="1" t="s">
        <v>278</v>
      </c>
      <c r="B138" s="1" t="s">
        <v>279</v>
      </c>
      <c r="C138" s="2" t="s">
        <v>273</v>
      </c>
      <c r="D138" s="1"/>
      <c r="E138" s="3">
        <v>422567044</v>
      </c>
      <c r="F138" s="4">
        <v>93.08</v>
      </c>
      <c r="G138" s="5">
        <f t="shared" si="30"/>
        <v>0.9308</v>
      </c>
      <c r="H138" s="4">
        <v>3851589.97</v>
      </c>
      <c r="I138" s="4">
        <v>210059.36</v>
      </c>
      <c r="J138" s="4">
        <v>0</v>
      </c>
      <c r="K138" s="4">
        <v>44829.68</v>
      </c>
      <c r="L138" s="6">
        <f t="shared" si="31"/>
        <v>4106479.0100000002</v>
      </c>
      <c r="M138" s="4">
        <v>5214367.5</v>
      </c>
      <c r="N138" s="4">
        <v>2051811.45</v>
      </c>
      <c r="O138" s="4">
        <v>0</v>
      </c>
      <c r="P138" s="6">
        <f t="shared" si="32"/>
        <v>7266178.95</v>
      </c>
      <c r="Q138" s="4">
        <v>3347797.1</v>
      </c>
      <c r="R138" s="4">
        <v>0</v>
      </c>
      <c r="S138" s="6">
        <f t="shared" si="33"/>
        <v>3347797.1</v>
      </c>
      <c r="T138" s="6">
        <f t="shared" si="34"/>
        <v>14720455.06</v>
      </c>
      <c r="U138" s="7">
        <f t="shared" si="35"/>
        <v>0.7922522940525386</v>
      </c>
      <c r="V138" s="7">
        <f t="shared" si="36"/>
        <v>1.7195328062545268</v>
      </c>
      <c r="W138" s="7">
        <f t="shared" si="37"/>
        <v>0.9717934865739318</v>
      </c>
      <c r="X138" s="7">
        <f t="shared" si="38"/>
        <v>3.4835785868809968</v>
      </c>
      <c r="Y138" s="36">
        <v>89996.30505468519</v>
      </c>
      <c r="Z138" s="36">
        <f t="shared" si="39"/>
        <v>3135.0920118691133</v>
      </c>
      <c r="AA138" s="6">
        <f t="shared" si="40"/>
        <v>453982642.8878384</v>
      </c>
      <c r="AB138" s="7">
        <f t="shared" si="41"/>
        <v>0.9045453773030158</v>
      </c>
      <c r="AC138" s="7">
        <f t="shared" si="42"/>
        <v>1.6005411360617134</v>
      </c>
      <c r="AD138" s="7">
        <f t="shared" si="43"/>
        <v>0.7374284353041028</v>
      </c>
      <c r="AE138" s="7">
        <f t="shared" si="44"/>
        <v>3.2425149486688323</v>
      </c>
    </row>
    <row r="139" spans="1:31" ht="12.75">
      <c r="A139" s="1" t="s">
        <v>280</v>
      </c>
      <c r="B139" s="1" t="s">
        <v>281</v>
      </c>
      <c r="C139" s="2" t="s">
        <v>273</v>
      </c>
      <c r="D139" s="1"/>
      <c r="E139" s="3">
        <v>324012699</v>
      </c>
      <c r="F139" s="4">
        <v>98.58</v>
      </c>
      <c r="G139" s="5">
        <f t="shared" si="30"/>
        <v>0.9858</v>
      </c>
      <c r="H139" s="4">
        <v>2806627.32</v>
      </c>
      <c r="I139" s="4">
        <v>152768.88</v>
      </c>
      <c r="J139" s="4">
        <v>0</v>
      </c>
      <c r="K139" s="4">
        <v>32603.07</v>
      </c>
      <c r="L139" s="6">
        <f t="shared" si="31"/>
        <v>2991999.2699999996</v>
      </c>
      <c r="M139" s="4">
        <v>3619081</v>
      </c>
      <c r="N139" s="4">
        <v>1932130.44</v>
      </c>
      <c r="O139" s="4">
        <v>0</v>
      </c>
      <c r="P139" s="6">
        <f t="shared" si="32"/>
        <v>5551211.4399999995</v>
      </c>
      <c r="Q139" s="4">
        <v>1791635.05</v>
      </c>
      <c r="R139" s="4">
        <v>0</v>
      </c>
      <c r="S139" s="6">
        <f t="shared" si="33"/>
        <v>1791635.05</v>
      </c>
      <c r="T139" s="6">
        <f t="shared" si="34"/>
        <v>10334845.76</v>
      </c>
      <c r="U139" s="7">
        <f t="shared" si="35"/>
        <v>0.5529521082135117</v>
      </c>
      <c r="V139" s="7">
        <f t="shared" si="36"/>
        <v>1.713269713542925</v>
      </c>
      <c r="W139" s="7">
        <f t="shared" si="37"/>
        <v>0.9234203718663507</v>
      </c>
      <c r="X139" s="7">
        <f t="shared" si="38"/>
        <v>3.1896421936227872</v>
      </c>
      <c r="Y139" s="36">
        <v>121198.72643912378</v>
      </c>
      <c r="Z139" s="36">
        <f t="shared" si="39"/>
        <v>3865.805716635749</v>
      </c>
      <c r="AA139" s="6">
        <f t="shared" si="40"/>
        <v>328679954.3517955</v>
      </c>
      <c r="AB139" s="7">
        <f t="shared" si="41"/>
        <v>0.9103078025858484</v>
      </c>
      <c r="AC139" s="7">
        <f t="shared" si="42"/>
        <v>1.6889412836106152</v>
      </c>
      <c r="AD139" s="7">
        <f t="shared" si="43"/>
        <v>0.5451001882768799</v>
      </c>
      <c r="AE139" s="7">
        <f t="shared" si="44"/>
        <v>3.1443492744733437</v>
      </c>
    </row>
    <row r="140" spans="1:31" ht="12.75">
      <c r="A140" s="1" t="s">
        <v>282</v>
      </c>
      <c r="B140" s="1" t="s">
        <v>283</v>
      </c>
      <c r="C140" s="2" t="s">
        <v>273</v>
      </c>
      <c r="D140" s="3" t="s">
        <v>57</v>
      </c>
      <c r="E140" s="3">
        <v>311331400</v>
      </c>
      <c r="F140" s="4">
        <v>103.6</v>
      </c>
      <c r="G140" s="5">
        <f t="shared" si="30"/>
        <v>1.036</v>
      </c>
      <c r="H140" s="4">
        <v>2535453.63</v>
      </c>
      <c r="I140" s="4">
        <v>138407.24</v>
      </c>
      <c r="J140" s="4">
        <v>0</v>
      </c>
      <c r="K140" s="4">
        <v>29538.09</v>
      </c>
      <c r="L140" s="6">
        <f t="shared" si="31"/>
        <v>2703398.96</v>
      </c>
      <c r="M140" s="4">
        <v>2903311</v>
      </c>
      <c r="N140" s="4">
        <v>1876015.35</v>
      </c>
      <c r="O140" s="4">
        <v>0</v>
      </c>
      <c r="P140" s="6">
        <f t="shared" si="32"/>
        <v>4779326.35</v>
      </c>
      <c r="Q140" s="4">
        <v>1372971.53</v>
      </c>
      <c r="R140" s="4">
        <v>0</v>
      </c>
      <c r="S140" s="6">
        <f t="shared" si="33"/>
        <v>1372971.53</v>
      </c>
      <c r="T140" s="6">
        <f t="shared" si="34"/>
        <v>8855696.84</v>
      </c>
      <c r="U140" s="7">
        <f t="shared" si="35"/>
        <v>0.44100001798726374</v>
      </c>
      <c r="V140" s="7">
        <f t="shared" si="36"/>
        <v>1.5351250628751227</v>
      </c>
      <c r="W140" s="7">
        <f t="shared" si="37"/>
        <v>0.8683348226359435</v>
      </c>
      <c r="X140" s="7">
        <f t="shared" si="38"/>
        <v>2.84445990349833</v>
      </c>
      <c r="Y140" s="36">
        <v>100503.63076923077</v>
      </c>
      <c r="Z140" s="36">
        <f t="shared" si="39"/>
        <v>2858.7854787907795</v>
      </c>
      <c r="AA140" s="6">
        <f t="shared" si="40"/>
        <v>300512934.36293435</v>
      </c>
      <c r="AB140" s="7">
        <f t="shared" si="41"/>
        <v>0.8995948762508376</v>
      </c>
      <c r="AC140" s="7">
        <f t="shared" si="42"/>
        <v>1.5903895651386273</v>
      </c>
      <c r="AD140" s="7">
        <f t="shared" si="43"/>
        <v>0.4568760186348052</v>
      </c>
      <c r="AE140" s="7">
        <f t="shared" si="44"/>
        <v>2.9468604600242703</v>
      </c>
    </row>
    <row r="141" spans="1:31" ht="12.75">
      <c r="A141" s="1" t="s">
        <v>284</v>
      </c>
      <c r="B141" s="1" t="s">
        <v>285</v>
      </c>
      <c r="C141" s="2" t="s">
        <v>273</v>
      </c>
      <c r="D141" s="1"/>
      <c r="E141" s="3">
        <v>76277893</v>
      </c>
      <c r="F141" s="4">
        <v>106.74</v>
      </c>
      <c r="G141" s="5">
        <f t="shared" si="30"/>
        <v>1.0674</v>
      </c>
      <c r="H141" s="4">
        <v>637184.9</v>
      </c>
      <c r="I141" s="4">
        <v>34672.78</v>
      </c>
      <c r="J141" s="4">
        <v>0</v>
      </c>
      <c r="K141" s="4">
        <v>7399.67</v>
      </c>
      <c r="L141" s="6">
        <f t="shared" si="31"/>
        <v>679257.3500000001</v>
      </c>
      <c r="M141" s="4">
        <v>1140177</v>
      </c>
      <c r="N141" s="4">
        <v>0</v>
      </c>
      <c r="O141" s="4">
        <v>0</v>
      </c>
      <c r="P141" s="6">
        <f t="shared" si="32"/>
        <v>1140177</v>
      </c>
      <c r="Q141" s="4">
        <v>712000</v>
      </c>
      <c r="R141" s="4">
        <v>0</v>
      </c>
      <c r="S141" s="6">
        <f t="shared" si="33"/>
        <v>712000</v>
      </c>
      <c r="T141" s="6">
        <f t="shared" si="34"/>
        <v>2531434.35</v>
      </c>
      <c r="U141" s="7">
        <f t="shared" si="35"/>
        <v>0.9334290342812693</v>
      </c>
      <c r="V141" s="7">
        <f t="shared" si="36"/>
        <v>1.4947672977804984</v>
      </c>
      <c r="W141" s="7">
        <f t="shared" si="37"/>
        <v>0.8905035565153853</v>
      </c>
      <c r="X141" s="7">
        <f t="shared" si="38"/>
        <v>3.3186998885771537</v>
      </c>
      <c r="Y141" s="36">
        <v>75132.700729927</v>
      </c>
      <c r="Z141" s="36">
        <f t="shared" si="39"/>
        <v>2493.4288554090936</v>
      </c>
      <c r="AA141" s="6">
        <f t="shared" si="40"/>
        <v>71461394.97845232</v>
      </c>
      <c r="AB141" s="7">
        <f t="shared" si="41"/>
        <v>0.950523496224522</v>
      </c>
      <c r="AC141" s="7">
        <f t="shared" si="42"/>
        <v>1.5955146136509037</v>
      </c>
      <c r="AD141" s="7">
        <f t="shared" si="43"/>
        <v>0.9963421511918268</v>
      </c>
      <c r="AE141" s="7">
        <f t="shared" si="44"/>
        <v>3.5423802610672532</v>
      </c>
    </row>
    <row r="142" spans="1:31" ht="12.75">
      <c r="A142" s="1" t="s">
        <v>286</v>
      </c>
      <c r="B142" s="1" t="s">
        <v>287</v>
      </c>
      <c r="C142" s="2" t="s">
        <v>273</v>
      </c>
      <c r="D142" s="3" t="s">
        <v>57</v>
      </c>
      <c r="E142" s="3">
        <v>824697858</v>
      </c>
      <c r="F142" s="4">
        <v>94.05</v>
      </c>
      <c r="G142" s="5">
        <f t="shared" si="30"/>
        <v>0.9405</v>
      </c>
      <c r="H142" s="4">
        <v>7732902.36</v>
      </c>
      <c r="I142" s="4">
        <v>0</v>
      </c>
      <c r="J142" s="4">
        <v>0</v>
      </c>
      <c r="K142" s="4">
        <v>93880.4</v>
      </c>
      <c r="L142" s="6">
        <f t="shared" si="31"/>
        <v>7826782.760000001</v>
      </c>
      <c r="M142" s="4">
        <v>7449009</v>
      </c>
      <c r="N142" s="4">
        <v>0</v>
      </c>
      <c r="O142" s="4">
        <v>0</v>
      </c>
      <c r="P142" s="6">
        <f t="shared" si="32"/>
        <v>7449009</v>
      </c>
      <c r="Q142" s="4">
        <v>21046289</v>
      </c>
      <c r="R142" s="4">
        <v>0</v>
      </c>
      <c r="S142" s="6">
        <f t="shared" si="33"/>
        <v>21046289</v>
      </c>
      <c r="T142" s="6">
        <f t="shared" si="34"/>
        <v>36322080.760000005</v>
      </c>
      <c r="U142" s="7">
        <f t="shared" si="35"/>
        <v>2.551999959238405</v>
      </c>
      <c r="V142" s="7">
        <f t="shared" si="36"/>
        <v>0.9032409782250216</v>
      </c>
      <c r="W142" s="7">
        <f t="shared" si="37"/>
        <v>0.9490485132313755</v>
      </c>
      <c r="X142" s="7">
        <f t="shared" si="38"/>
        <v>4.404289450694803</v>
      </c>
      <c r="Y142" s="36">
        <v>24344.311609636046</v>
      </c>
      <c r="Z142" s="36">
        <f t="shared" si="39"/>
        <v>1072.1939480674705</v>
      </c>
      <c r="AA142" s="6">
        <f t="shared" si="40"/>
        <v>876871725.6778309</v>
      </c>
      <c r="AB142" s="7">
        <f t="shared" si="41"/>
        <v>0.8925801266941088</v>
      </c>
      <c r="AC142" s="7">
        <f t="shared" si="42"/>
        <v>0.8494981400206328</v>
      </c>
      <c r="AD142" s="7">
        <f t="shared" si="43"/>
        <v>2.40015596166372</v>
      </c>
      <c r="AE142" s="7">
        <f t="shared" si="44"/>
        <v>4.142234228378462</v>
      </c>
    </row>
    <row r="143" spans="1:31" ht="12.75">
      <c r="A143" s="1" t="s">
        <v>288</v>
      </c>
      <c r="B143" s="1" t="s">
        <v>289</v>
      </c>
      <c r="C143" s="2" t="s">
        <v>273</v>
      </c>
      <c r="D143" s="3" t="s">
        <v>57</v>
      </c>
      <c r="E143" s="3">
        <v>4423495951</v>
      </c>
      <c r="F143" s="4">
        <v>95.05</v>
      </c>
      <c r="G143" s="5">
        <f t="shared" si="30"/>
        <v>0.9505</v>
      </c>
      <c r="H143" s="4">
        <v>40315610.22</v>
      </c>
      <c r="I143" s="4">
        <v>0</v>
      </c>
      <c r="J143" s="4">
        <v>0</v>
      </c>
      <c r="K143" s="4">
        <v>468310.15</v>
      </c>
      <c r="L143" s="6">
        <f t="shared" si="31"/>
        <v>40783920.37</v>
      </c>
      <c r="M143" s="4">
        <v>82157480</v>
      </c>
      <c r="N143" s="4">
        <v>0</v>
      </c>
      <c r="O143" s="4">
        <v>0</v>
      </c>
      <c r="P143" s="6">
        <f t="shared" si="32"/>
        <v>82157480</v>
      </c>
      <c r="Q143" s="4">
        <v>12703189</v>
      </c>
      <c r="R143" s="4">
        <v>0</v>
      </c>
      <c r="S143" s="6">
        <f t="shared" si="33"/>
        <v>12703189</v>
      </c>
      <c r="T143" s="6">
        <f t="shared" si="34"/>
        <v>135644589.37</v>
      </c>
      <c r="U143" s="7">
        <f t="shared" si="35"/>
        <v>0.28717532785642647</v>
      </c>
      <c r="V143" s="7">
        <f t="shared" si="36"/>
        <v>1.8572975065440498</v>
      </c>
      <c r="W143" s="7">
        <f t="shared" si="37"/>
        <v>0.9219838973918392</v>
      </c>
      <c r="X143" s="7">
        <f t="shared" si="38"/>
        <v>3.0664567317923153</v>
      </c>
      <c r="Y143" s="36">
        <v>135344.02276227964</v>
      </c>
      <c r="Z143" s="36">
        <f t="shared" si="39"/>
        <v>4150.265897072447</v>
      </c>
      <c r="AA143" s="6">
        <f t="shared" si="40"/>
        <v>4653862126.249342</v>
      </c>
      <c r="AB143" s="7">
        <f t="shared" si="41"/>
        <v>0.8763456944709431</v>
      </c>
      <c r="AC143" s="7">
        <f t="shared" si="42"/>
        <v>1.7653612799701193</v>
      </c>
      <c r="AD143" s="7">
        <f t="shared" si="43"/>
        <v>0.27296014912753336</v>
      </c>
      <c r="AE143" s="7">
        <f t="shared" si="44"/>
        <v>2.9146671235685964</v>
      </c>
    </row>
    <row r="144" spans="1:31" ht="12.75">
      <c r="A144" s="1" t="s">
        <v>290</v>
      </c>
      <c r="B144" s="1" t="s">
        <v>291</v>
      </c>
      <c r="C144" s="2" t="s">
        <v>273</v>
      </c>
      <c r="D144" s="1"/>
      <c r="E144" s="3">
        <v>42888554</v>
      </c>
      <c r="F144" s="4">
        <v>108.67</v>
      </c>
      <c r="G144" s="5">
        <f t="shared" si="30"/>
        <v>1.0867</v>
      </c>
      <c r="H144" s="4">
        <v>336912.9</v>
      </c>
      <c r="I144" s="4">
        <v>18324.88</v>
      </c>
      <c r="J144" s="4">
        <v>0</v>
      </c>
      <c r="K144" s="4">
        <v>3910.79</v>
      </c>
      <c r="L144" s="6">
        <f t="shared" si="31"/>
        <v>359148.57</v>
      </c>
      <c r="M144" s="4">
        <v>430503.5</v>
      </c>
      <c r="N144" s="4">
        <v>292033.29</v>
      </c>
      <c r="O144" s="4">
        <v>0</v>
      </c>
      <c r="P144" s="6">
        <f t="shared" si="32"/>
        <v>722536.79</v>
      </c>
      <c r="Q144" s="4">
        <v>90300</v>
      </c>
      <c r="R144" s="4">
        <v>0</v>
      </c>
      <c r="S144" s="6">
        <f t="shared" si="33"/>
        <v>90300</v>
      </c>
      <c r="T144" s="6">
        <f t="shared" si="34"/>
        <v>1171985.36</v>
      </c>
      <c r="U144" s="7">
        <f t="shared" si="35"/>
        <v>0.2105456854525802</v>
      </c>
      <c r="V144" s="7">
        <f t="shared" si="36"/>
        <v>1.684684426525548</v>
      </c>
      <c r="W144" s="7">
        <f t="shared" si="37"/>
        <v>0.8373995775189811</v>
      </c>
      <c r="X144" s="7">
        <f t="shared" si="38"/>
        <v>2.7326296894971094</v>
      </c>
      <c r="Y144" s="36">
        <v>85114.39024390244</v>
      </c>
      <c r="Z144" s="36">
        <f t="shared" si="39"/>
        <v>2325.861097839309</v>
      </c>
      <c r="AA144" s="6">
        <f t="shared" si="40"/>
        <v>39466783.840986475</v>
      </c>
      <c r="AB144" s="7">
        <f t="shared" si="41"/>
        <v>0.9100021208898766</v>
      </c>
      <c r="AC144" s="7">
        <f t="shared" si="42"/>
        <v>1.830746566305313</v>
      </c>
      <c r="AD144" s="7">
        <f t="shared" si="43"/>
        <v>0.22879999638131887</v>
      </c>
      <c r="AE144" s="7">
        <f t="shared" si="44"/>
        <v>2.9695486835765084</v>
      </c>
    </row>
    <row r="145" spans="1:31" ht="12.75">
      <c r="A145" s="1" t="s">
        <v>292</v>
      </c>
      <c r="B145" s="1" t="s">
        <v>293</v>
      </c>
      <c r="C145" s="2" t="s">
        <v>273</v>
      </c>
      <c r="D145" s="1"/>
      <c r="E145" s="3">
        <v>174870805</v>
      </c>
      <c r="F145" s="4">
        <v>104.55</v>
      </c>
      <c r="G145" s="5">
        <f t="shared" si="30"/>
        <v>1.0454999999999999</v>
      </c>
      <c r="H145" s="4">
        <v>1438376.42</v>
      </c>
      <c r="I145" s="4">
        <v>78695.05</v>
      </c>
      <c r="J145" s="4">
        <v>0</v>
      </c>
      <c r="K145" s="4">
        <v>16794.65</v>
      </c>
      <c r="L145" s="6">
        <f t="shared" si="31"/>
        <v>1533866.1199999999</v>
      </c>
      <c r="M145" s="4">
        <v>1628563</v>
      </c>
      <c r="N145" s="4">
        <v>1076548.22</v>
      </c>
      <c r="O145" s="4">
        <v>0</v>
      </c>
      <c r="P145" s="6">
        <f t="shared" si="32"/>
        <v>2705111.2199999997</v>
      </c>
      <c r="Q145" s="4">
        <v>1609000</v>
      </c>
      <c r="R145" s="4">
        <v>0</v>
      </c>
      <c r="S145" s="6">
        <f t="shared" si="33"/>
        <v>1609000</v>
      </c>
      <c r="T145" s="6">
        <f t="shared" si="34"/>
        <v>5847977.34</v>
      </c>
      <c r="U145" s="7">
        <f t="shared" si="35"/>
        <v>0.9201078476192753</v>
      </c>
      <c r="V145" s="7">
        <f t="shared" si="36"/>
        <v>1.5469198646394975</v>
      </c>
      <c r="W145" s="7">
        <f t="shared" si="37"/>
        <v>0.8771424824172336</v>
      </c>
      <c r="X145" s="7">
        <f t="shared" si="38"/>
        <v>3.3441701946760065</v>
      </c>
      <c r="Y145" s="36">
        <v>81878.64647713226</v>
      </c>
      <c r="Z145" s="36">
        <f t="shared" si="39"/>
        <v>2738.1612912923933</v>
      </c>
      <c r="AA145" s="6">
        <f t="shared" si="40"/>
        <v>167260454.32807273</v>
      </c>
      <c r="AB145" s="7">
        <f t="shared" si="41"/>
        <v>0.9170524653672175</v>
      </c>
      <c r="AC145" s="7">
        <f t="shared" si="42"/>
        <v>1.6173047184805944</v>
      </c>
      <c r="AD145" s="7">
        <f t="shared" si="43"/>
        <v>0.9619727546859521</v>
      </c>
      <c r="AE145" s="7">
        <f t="shared" si="44"/>
        <v>3.496329938533764</v>
      </c>
    </row>
    <row r="146" spans="1:31" ht="12.75">
      <c r="A146" s="1" t="s">
        <v>294</v>
      </c>
      <c r="B146" s="1" t="s">
        <v>295</v>
      </c>
      <c r="C146" s="2" t="s">
        <v>273</v>
      </c>
      <c r="D146" s="1"/>
      <c r="E146" s="3">
        <v>491353281</v>
      </c>
      <c r="F146" s="4">
        <v>107.29</v>
      </c>
      <c r="G146" s="5">
        <f t="shared" si="30"/>
        <v>1.0729</v>
      </c>
      <c r="H146" s="4">
        <v>3816922.22</v>
      </c>
      <c r="I146" s="4">
        <v>0</v>
      </c>
      <c r="J146" s="4">
        <v>0</v>
      </c>
      <c r="K146" s="4">
        <v>44443.97</v>
      </c>
      <c r="L146" s="6">
        <f t="shared" si="31"/>
        <v>3861366.1900000004</v>
      </c>
      <c r="M146" s="4">
        <v>8638855</v>
      </c>
      <c r="N146" s="4">
        <v>0</v>
      </c>
      <c r="O146" s="4">
        <v>0</v>
      </c>
      <c r="P146" s="6">
        <f t="shared" si="32"/>
        <v>8638855</v>
      </c>
      <c r="Q146" s="4">
        <v>3818000</v>
      </c>
      <c r="R146" s="4">
        <v>0</v>
      </c>
      <c r="S146" s="6">
        <f t="shared" si="33"/>
        <v>3818000</v>
      </c>
      <c r="T146" s="6">
        <f t="shared" si="34"/>
        <v>16318221.190000001</v>
      </c>
      <c r="U146" s="7">
        <f t="shared" si="35"/>
        <v>0.7770376524665967</v>
      </c>
      <c r="V146" s="7">
        <f t="shared" si="36"/>
        <v>1.7581759060239184</v>
      </c>
      <c r="W146" s="7">
        <f t="shared" si="37"/>
        <v>0.7858635200606303</v>
      </c>
      <c r="X146" s="7">
        <f t="shared" si="38"/>
        <v>3.3210770785511454</v>
      </c>
      <c r="Y146" s="36">
        <v>101528.27132371551</v>
      </c>
      <c r="Z146" s="36">
        <f t="shared" si="39"/>
        <v>3371.8321471811314</v>
      </c>
      <c r="AA146" s="6">
        <f t="shared" si="40"/>
        <v>457967453.63034767</v>
      </c>
      <c r="AB146" s="7">
        <f t="shared" si="41"/>
        <v>0.8431529706730503</v>
      </c>
      <c r="AC146" s="7">
        <f t="shared" si="42"/>
        <v>1.8863469295730622</v>
      </c>
      <c r="AD146" s="7">
        <f t="shared" si="43"/>
        <v>0.8336836973314116</v>
      </c>
      <c r="AE146" s="7">
        <f t="shared" si="44"/>
        <v>3.563183597577524</v>
      </c>
    </row>
    <row r="147" spans="1:31" ht="12.75">
      <c r="A147" s="1" t="s">
        <v>296</v>
      </c>
      <c r="B147" s="1" t="s">
        <v>297</v>
      </c>
      <c r="C147" s="2" t="s">
        <v>273</v>
      </c>
      <c r="D147" s="1"/>
      <c r="E147" s="3">
        <v>91299346</v>
      </c>
      <c r="F147" s="4">
        <v>68.22</v>
      </c>
      <c r="G147" s="5">
        <f t="shared" si="30"/>
        <v>0.6822</v>
      </c>
      <c r="H147" s="4">
        <v>1195535.05</v>
      </c>
      <c r="I147" s="4">
        <v>65388.27</v>
      </c>
      <c r="J147" s="4">
        <v>0</v>
      </c>
      <c r="K147" s="4">
        <v>13954.79</v>
      </c>
      <c r="L147" s="6">
        <f t="shared" si="31"/>
        <v>1274878.11</v>
      </c>
      <c r="M147" s="4">
        <v>1311999.5</v>
      </c>
      <c r="N147" s="4">
        <v>825358.48</v>
      </c>
      <c r="O147" s="4">
        <v>0</v>
      </c>
      <c r="P147" s="6">
        <f t="shared" si="32"/>
        <v>2137357.98</v>
      </c>
      <c r="Q147" s="4">
        <v>586150</v>
      </c>
      <c r="R147" s="4">
        <v>0</v>
      </c>
      <c r="S147" s="6">
        <f t="shared" si="33"/>
        <v>586150</v>
      </c>
      <c r="T147" s="6">
        <f t="shared" si="34"/>
        <v>3998386.09</v>
      </c>
      <c r="U147" s="7">
        <f t="shared" si="35"/>
        <v>0.6420089799986082</v>
      </c>
      <c r="V147" s="7">
        <f t="shared" si="36"/>
        <v>2.3410441297137004</v>
      </c>
      <c r="W147" s="7">
        <f t="shared" si="37"/>
        <v>1.3963715687514346</v>
      </c>
      <c r="X147" s="7">
        <f t="shared" si="38"/>
        <v>4.379424678463742</v>
      </c>
      <c r="Y147" s="36">
        <v>83084.89254108723</v>
      </c>
      <c r="Z147" s="36">
        <f t="shared" si="39"/>
        <v>3638.640288019455</v>
      </c>
      <c r="AA147" s="6">
        <f t="shared" si="40"/>
        <v>133830762.23981236</v>
      </c>
      <c r="AB147" s="7">
        <f t="shared" si="41"/>
        <v>0.9526046842022287</v>
      </c>
      <c r="AC147" s="7">
        <f t="shared" si="42"/>
        <v>1.5970603052906862</v>
      </c>
      <c r="AD147" s="7">
        <f t="shared" si="43"/>
        <v>0.4379785261550505</v>
      </c>
      <c r="AE147" s="7">
        <f t="shared" si="44"/>
        <v>2.9876435156479655</v>
      </c>
    </row>
    <row r="148" spans="1:31" ht="12.75">
      <c r="A148" s="1" t="s">
        <v>298</v>
      </c>
      <c r="B148" s="1" t="s">
        <v>299</v>
      </c>
      <c r="C148" s="2" t="s">
        <v>273</v>
      </c>
      <c r="D148" s="1"/>
      <c r="E148" s="3">
        <v>367903202</v>
      </c>
      <c r="F148" s="4">
        <v>103.97</v>
      </c>
      <c r="G148" s="5">
        <f t="shared" si="30"/>
        <v>1.0397</v>
      </c>
      <c r="H148" s="4">
        <v>3049463.76</v>
      </c>
      <c r="I148" s="4">
        <v>0</v>
      </c>
      <c r="J148" s="4">
        <v>0</v>
      </c>
      <c r="K148" s="4">
        <v>35531.24</v>
      </c>
      <c r="L148" s="6">
        <f t="shared" si="31"/>
        <v>3084995</v>
      </c>
      <c r="M148" s="4">
        <v>3516451.5</v>
      </c>
      <c r="N148" s="4">
        <v>0</v>
      </c>
      <c r="O148" s="4">
        <v>0</v>
      </c>
      <c r="P148" s="6">
        <f t="shared" si="32"/>
        <v>3516451.5</v>
      </c>
      <c r="Q148" s="4">
        <v>3892000</v>
      </c>
      <c r="R148" s="4">
        <v>0</v>
      </c>
      <c r="S148" s="6">
        <f t="shared" si="33"/>
        <v>3892000</v>
      </c>
      <c r="T148" s="6">
        <f t="shared" si="34"/>
        <v>10493446.5</v>
      </c>
      <c r="U148" s="7">
        <f t="shared" si="35"/>
        <v>1.0578869601683978</v>
      </c>
      <c r="V148" s="7">
        <f t="shared" si="36"/>
        <v>0.955808886925643</v>
      </c>
      <c r="W148" s="7">
        <f t="shared" si="37"/>
        <v>0.8385344251502329</v>
      </c>
      <c r="X148" s="7">
        <f t="shared" si="38"/>
        <v>2.852230272244274</v>
      </c>
      <c r="Y148" s="36">
        <v>69629.46306895612</v>
      </c>
      <c r="Z148" s="36">
        <f t="shared" si="39"/>
        <v>1985.992624053913</v>
      </c>
      <c r="AA148" s="6">
        <f t="shared" si="40"/>
        <v>353855152.44782144</v>
      </c>
      <c r="AB148" s="7">
        <f t="shared" si="41"/>
        <v>0.8718242418286972</v>
      </c>
      <c r="AC148" s="7">
        <f t="shared" si="42"/>
        <v>0.9937544997365911</v>
      </c>
      <c r="AD148" s="7">
        <f t="shared" si="43"/>
        <v>1.0998850724870832</v>
      </c>
      <c r="AE148" s="7">
        <f t="shared" si="44"/>
        <v>2.965463814052372</v>
      </c>
    </row>
    <row r="149" spans="1:31" ht="12.75">
      <c r="A149" s="1" t="s">
        <v>300</v>
      </c>
      <c r="B149" s="1" t="s">
        <v>301</v>
      </c>
      <c r="C149" s="2" t="s">
        <v>273</v>
      </c>
      <c r="D149" s="3" t="s">
        <v>57</v>
      </c>
      <c r="E149" s="3">
        <v>2128734100</v>
      </c>
      <c r="F149" s="4">
        <v>98.2</v>
      </c>
      <c r="G149" s="5">
        <f t="shared" si="30"/>
        <v>0.982</v>
      </c>
      <c r="H149" s="4">
        <v>18415252.35</v>
      </c>
      <c r="I149" s="4">
        <v>1002551.87</v>
      </c>
      <c r="J149" s="4">
        <v>0</v>
      </c>
      <c r="K149" s="4">
        <v>213958.93</v>
      </c>
      <c r="L149" s="6">
        <f t="shared" si="31"/>
        <v>19631763.150000002</v>
      </c>
      <c r="M149" s="4">
        <v>23835486.5</v>
      </c>
      <c r="N149" s="4">
        <v>8370987.48</v>
      </c>
      <c r="O149" s="4">
        <v>0</v>
      </c>
      <c r="P149" s="6">
        <f t="shared" si="32"/>
        <v>32206473.98</v>
      </c>
      <c r="Q149" s="4">
        <v>11518263</v>
      </c>
      <c r="R149" s="4">
        <v>0</v>
      </c>
      <c r="S149" s="6">
        <f t="shared" si="33"/>
        <v>11518263</v>
      </c>
      <c r="T149" s="6">
        <f t="shared" si="34"/>
        <v>63356500.13</v>
      </c>
      <c r="U149" s="7">
        <f t="shared" si="35"/>
        <v>0.5410850984160023</v>
      </c>
      <c r="V149" s="7">
        <f t="shared" si="36"/>
        <v>1.512940201408903</v>
      </c>
      <c r="W149" s="7">
        <f t="shared" si="37"/>
        <v>0.9222271184550481</v>
      </c>
      <c r="X149" s="7">
        <f t="shared" si="38"/>
        <v>2.9762524182799535</v>
      </c>
      <c r="Y149" s="36">
        <v>102718.9913448735</v>
      </c>
      <c r="Z149" s="36">
        <f t="shared" si="39"/>
        <v>3057.176463934574</v>
      </c>
      <c r="AA149" s="6">
        <f t="shared" si="40"/>
        <v>2167753665.98778</v>
      </c>
      <c r="AB149" s="7">
        <f t="shared" si="41"/>
        <v>0.9056270303228573</v>
      </c>
      <c r="AC149" s="7">
        <f t="shared" si="42"/>
        <v>1.485707277783543</v>
      </c>
      <c r="AD149" s="7">
        <f t="shared" si="43"/>
        <v>0.5313455666445142</v>
      </c>
      <c r="AE149" s="7">
        <f t="shared" si="44"/>
        <v>2.9226798747509144</v>
      </c>
    </row>
    <row r="150" spans="1:31" ht="12.75">
      <c r="A150" s="1" t="s">
        <v>302</v>
      </c>
      <c r="B150" s="1" t="s">
        <v>303</v>
      </c>
      <c r="C150" s="2" t="s">
        <v>273</v>
      </c>
      <c r="D150" s="1"/>
      <c r="E150" s="3">
        <v>665421487</v>
      </c>
      <c r="F150" s="4">
        <v>99</v>
      </c>
      <c r="G150" s="5">
        <f t="shared" si="30"/>
        <v>0.99</v>
      </c>
      <c r="H150" s="4">
        <v>5705222.99</v>
      </c>
      <c r="I150" s="4">
        <v>310652.02</v>
      </c>
      <c r="J150" s="4">
        <v>0</v>
      </c>
      <c r="K150" s="4">
        <v>66297.59</v>
      </c>
      <c r="L150" s="6">
        <f t="shared" si="31"/>
        <v>6082172.6</v>
      </c>
      <c r="M150" s="4">
        <v>11246516</v>
      </c>
      <c r="N150" s="4">
        <v>0</v>
      </c>
      <c r="O150" s="4">
        <v>0</v>
      </c>
      <c r="P150" s="6">
        <f t="shared" si="32"/>
        <v>11246516</v>
      </c>
      <c r="Q150" s="4">
        <v>3374563</v>
      </c>
      <c r="R150" s="4">
        <v>0</v>
      </c>
      <c r="S150" s="6">
        <f t="shared" si="33"/>
        <v>3374563</v>
      </c>
      <c r="T150" s="6">
        <f t="shared" si="34"/>
        <v>20703251.6</v>
      </c>
      <c r="U150" s="7">
        <f t="shared" si="35"/>
        <v>0.507131655037764</v>
      </c>
      <c r="V150" s="7">
        <f t="shared" si="36"/>
        <v>1.6901341810743182</v>
      </c>
      <c r="W150" s="7">
        <f t="shared" si="37"/>
        <v>0.914033093133345</v>
      </c>
      <c r="X150" s="7">
        <f t="shared" si="38"/>
        <v>3.1112989292454274</v>
      </c>
      <c r="Y150" s="36">
        <v>116438.4582713952</v>
      </c>
      <c r="Z150" s="36">
        <f t="shared" si="39"/>
        <v>3622.7485054278022</v>
      </c>
      <c r="AA150" s="6">
        <f t="shared" si="40"/>
        <v>672142916.1616162</v>
      </c>
      <c r="AB150" s="7">
        <f t="shared" si="41"/>
        <v>0.9048927622020116</v>
      </c>
      <c r="AC150" s="7">
        <f t="shared" si="42"/>
        <v>1.6732328392635747</v>
      </c>
      <c r="AD150" s="7">
        <f t="shared" si="43"/>
        <v>0.5020603384873864</v>
      </c>
      <c r="AE150" s="7">
        <f t="shared" si="44"/>
        <v>3.080185939952973</v>
      </c>
    </row>
    <row r="151" spans="1:31" ht="12.75">
      <c r="A151" s="1" t="s">
        <v>304</v>
      </c>
      <c r="B151" s="1" t="s">
        <v>305</v>
      </c>
      <c r="C151" s="2" t="s">
        <v>273</v>
      </c>
      <c r="D151" s="1"/>
      <c r="E151" s="3">
        <v>986282056</v>
      </c>
      <c r="F151" s="4">
        <v>95.57</v>
      </c>
      <c r="G151" s="5">
        <f t="shared" si="30"/>
        <v>0.9556999999999999</v>
      </c>
      <c r="H151" s="4">
        <v>8487666.56</v>
      </c>
      <c r="I151" s="4">
        <v>0</v>
      </c>
      <c r="J151" s="4">
        <v>0</v>
      </c>
      <c r="K151" s="4">
        <v>98706.48</v>
      </c>
      <c r="L151" s="6">
        <f t="shared" si="31"/>
        <v>8586373.040000001</v>
      </c>
      <c r="M151" s="4">
        <v>18128332</v>
      </c>
      <c r="N151" s="4">
        <v>0</v>
      </c>
      <c r="O151" s="4">
        <v>0</v>
      </c>
      <c r="P151" s="6">
        <f t="shared" si="32"/>
        <v>18128332</v>
      </c>
      <c r="Q151" s="4">
        <v>4458221.04</v>
      </c>
      <c r="R151" s="4">
        <v>0</v>
      </c>
      <c r="S151" s="6">
        <f t="shared" si="33"/>
        <v>4458221.04</v>
      </c>
      <c r="T151" s="6">
        <f t="shared" si="34"/>
        <v>31172926.08</v>
      </c>
      <c r="U151" s="7">
        <f t="shared" si="35"/>
        <v>0.4520229292298917</v>
      </c>
      <c r="V151" s="7">
        <f t="shared" si="36"/>
        <v>1.8380474317379245</v>
      </c>
      <c r="W151" s="7">
        <f t="shared" si="37"/>
        <v>0.8705798699028547</v>
      </c>
      <c r="X151" s="7">
        <f t="shared" si="38"/>
        <v>3.1606502308706705</v>
      </c>
      <c r="Y151" s="36">
        <v>212098.6923266716</v>
      </c>
      <c r="Z151" s="36">
        <f t="shared" si="39"/>
        <v>6703.697808696619</v>
      </c>
      <c r="AA151" s="6">
        <f t="shared" si="40"/>
        <v>1031999640.0544105</v>
      </c>
      <c r="AB151" s="7">
        <f t="shared" si="41"/>
        <v>0.8320131816661582</v>
      </c>
      <c r="AC151" s="7">
        <f t="shared" si="42"/>
        <v>1.7566219305119344</v>
      </c>
      <c r="AD151" s="7">
        <f t="shared" si="43"/>
        <v>0.43199831346500733</v>
      </c>
      <c r="AE151" s="7">
        <f t="shared" si="44"/>
        <v>3.0206334256431</v>
      </c>
    </row>
    <row r="152" spans="1:31" ht="12.75">
      <c r="A152" s="1" t="s">
        <v>306</v>
      </c>
      <c r="B152" s="1" t="s">
        <v>307</v>
      </c>
      <c r="C152" s="2" t="s">
        <v>273</v>
      </c>
      <c r="D152" s="1"/>
      <c r="E152" s="3">
        <v>396762743</v>
      </c>
      <c r="F152" s="4">
        <v>99.25</v>
      </c>
      <c r="G152" s="5">
        <f t="shared" si="30"/>
        <v>0.9925</v>
      </c>
      <c r="H152" s="4">
        <v>3307415.94</v>
      </c>
      <c r="I152" s="4">
        <v>0</v>
      </c>
      <c r="J152" s="4">
        <v>0</v>
      </c>
      <c r="K152" s="4">
        <v>38498.99</v>
      </c>
      <c r="L152" s="6">
        <f t="shared" si="31"/>
        <v>3345914.93</v>
      </c>
      <c r="M152" s="4">
        <v>6838389.5</v>
      </c>
      <c r="N152" s="4">
        <v>0</v>
      </c>
      <c r="O152" s="4">
        <v>0</v>
      </c>
      <c r="P152" s="6">
        <f t="shared" si="32"/>
        <v>6838389.5</v>
      </c>
      <c r="Q152" s="4">
        <v>3197540.06</v>
      </c>
      <c r="R152" s="4">
        <v>0</v>
      </c>
      <c r="S152" s="6">
        <f t="shared" si="33"/>
        <v>3197540.06</v>
      </c>
      <c r="T152" s="6">
        <f t="shared" si="34"/>
        <v>13381844.49</v>
      </c>
      <c r="U152" s="7">
        <f t="shared" si="35"/>
        <v>0.8059073379276441</v>
      </c>
      <c r="V152" s="7">
        <f t="shared" si="36"/>
        <v>1.7235462806546833</v>
      </c>
      <c r="W152" s="7">
        <f t="shared" si="37"/>
        <v>0.8433037095925109</v>
      </c>
      <c r="X152" s="7">
        <f t="shared" si="38"/>
        <v>3.3727573281748384</v>
      </c>
      <c r="Y152" s="36">
        <v>136685.04784688994</v>
      </c>
      <c r="Z152" s="36">
        <f t="shared" si="39"/>
        <v>4610.054967775264</v>
      </c>
      <c r="AA152" s="6">
        <f t="shared" si="40"/>
        <v>399760950.12594455</v>
      </c>
      <c r="AB152" s="7">
        <f t="shared" si="41"/>
        <v>0.8369789317705671</v>
      </c>
      <c r="AC152" s="7">
        <f t="shared" si="42"/>
        <v>1.7106196835497733</v>
      </c>
      <c r="AD152" s="7">
        <f t="shared" si="43"/>
        <v>0.7998630328931867</v>
      </c>
      <c r="AE152" s="7">
        <f t="shared" si="44"/>
        <v>3.3474616482135273</v>
      </c>
    </row>
    <row r="153" spans="1:31" ht="12.75">
      <c r="A153" s="1" t="s">
        <v>308</v>
      </c>
      <c r="B153" s="1" t="s">
        <v>309</v>
      </c>
      <c r="C153" s="2" t="s">
        <v>273</v>
      </c>
      <c r="D153" s="1"/>
      <c r="E153" s="3">
        <v>22995586</v>
      </c>
      <c r="F153" s="4">
        <v>111.79</v>
      </c>
      <c r="G153" s="5">
        <f t="shared" si="30"/>
        <v>1.1179000000000001</v>
      </c>
      <c r="H153" s="4">
        <v>181980.73</v>
      </c>
      <c r="I153" s="4">
        <v>9925.06</v>
      </c>
      <c r="J153" s="4">
        <v>0</v>
      </c>
      <c r="K153" s="4">
        <v>2118.15</v>
      </c>
      <c r="L153" s="6">
        <f t="shared" si="31"/>
        <v>194023.94</v>
      </c>
      <c r="M153" s="4">
        <v>475751.5</v>
      </c>
      <c r="N153" s="4">
        <v>0</v>
      </c>
      <c r="O153" s="4">
        <v>0</v>
      </c>
      <c r="P153" s="6">
        <f t="shared" si="32"/>
        <v>475751.5</v>
      </c>
      <c r="Q153" s="4">
        <v>154000</v>
      </c>
      <c r="R153" s="4">
        <v>0</v>
      </c>
      <c r="S153" s="6">
        <f t="shared" si="33"/>
        <v>154000</v>
      </c>
      <c r="T153" s="6">
        <f t="shared" si="34"/>
        <v>823775.44</v>
      </c>
      <c r="U153" s="7">
        <f t="shared" si="35"/>
        <v>0.6696937403552142</v>
      </c>
      <c r="V153" s="7">
        <f t="shared" si="36"/>
        <v>2.0688818280169072</v>
      </c>
      <c r="W153" s="7">
        <f t="shared" si="37"/>
        <v>0.8437442733575045</v>
      </c>
      <c r="X153" s="7">
        <f t="shared" si="38"/>
        <v>3.5823198417296256</v>
      </c>
      <c r="Y153" s="36">
        <v>93243.30708661418</v>
      </c>
      <c r="Z153" s="36">
        <f t="shared" si="39"/>
        <v>3340.2734908486655</v>
      </c>
      <c r="AA153" s="6">
        <f t="shared" si="40"/>
        <v>20570342.606673226</v>
      </c>
      <c r="AB153" s="7">
        <f t="shared" si="41"/>
        <v>0.9432217231863542</v>
      </c>
      <c r="AC153" s="7">
        <f t="shared" si="42"/>
        <v>2.3128029955401006</v>
      </c>
      <c r="AD153" s="7">
        <f t="shared" si="43"/>
        <v>0.748650632343094</v>
      </c>
      <c r="AE153" s="7">
        <f t="shared" si="44"/>
        <v>4.004675351069548</v>
      </c>
    </row>
    <row r="154" spans="1:31" ht="12.75">
      <c r="A154" s="1" t="s">
        <v>310</v>
      </c>
      <c r="B154" s="1" t="s">
        <v>311</v>
      </c>
      <c r="C154" s="2" t="s">
        <v>273</v>
      </c>
      <c r="D154" s="1"/>
      <c r="E154" s="3">
        <v>88521700</v>
      </c>
      <c r="F154" s="4">
        <v>104.05</v>
      </c>
      <c r="G154" s="5">
        <f t="shared" si="30"/>
        <v>1.0405</v>
      </c>
      <c r="H154" s="4">
        <v>713648.31</v>
      </c>
      <c r="I154" s="4">
        <v>38998.37</v>
      </c>
      <c r="J154" s="4">
        <v>0</v>
      </c>
      <c r="K154" s="4">
        <v>8322.81</v>
      </c>
      <c r="L154" s="6">
        <f t="shared" si="31"/>
        <v>760969.4900000001</v>
      </c>
      <c r="M154" s="4">
        <v>1459699.5</v>
      </c>
      <c r="N154" s="4">
        <v>0</v>
      </c>
      <c r="O154" s="4">
        <v>0</v>
      </c>
      <c r="P154" s="6">
        <f t="shared" si="32"/>
        <v>1459699.5</v>
      </c>
      <c r="Q154" s="4">
        <v>801000</v>
      </c>
      <c r="R154" s="4">
        <v>0</v>
      </c>
      <c r="S154" s="6">
        <f t="shared" si="33"/>
        <v>801000</v>
      </c>
      <c r="T154" s="6">
        <f t="shared" si="34"/>
        <v>3021668.99</v>
      </c>
      <c r="U154" s="7">
        <f t="shared" si="35"/>
        <v>0.9048628754305442</v>
      </c>
      <c r="V154" s="7">
        <f t="shared" si="36"/>
        <v>1.6489736414912952</v>
      </c>
      <c r="W154" s="7">
        <f t="shared" si="37"/>
        <v>0.8596417488593194</v>
      </c>
      <c r="X154" s="7">
        <f t="shared" si="38"/>
        <v>3.4134782657811593</v>
      </c>
      <c r="Y154" s="36">
        <v>106275.23809523809</v>
      </c>
      <c r="Z154" s="36">
        <f t="shared" si="39"/>
        <v>3627.682154288131</v>
      </c>
      <c r="AA154" s="6">
        <f t="shared" si="40"/>
        <v>85076117.25132148</v>
      </c>
      <c r="AB154" s="7">
        <f t="shared" si="41"/>
        <v>0.8944572396881219</v>
      </c>
      <c r="AC154" s="7">
        <f t="shared" si="42"/>
        <v>1.7157570739716927</v>
      </c>
      <c r="AD154" s="7">
        <f t="shared" si="43"/>
        <v>0.9415098218854812</v>
      </c>
      <c r="AE154" s="7">
        <f t="shared" si="44"/>
        <v>3.5517241355452955</v>
      </c>
    </row>
    <row r="155" spans="1:31" ht="12.75">
      <c r="A155" s="1" t="s">
        <v>312</v>
      </c>
      <c r="B155" s="1" t="s">
        <v>313</v>
      </c>
      <c r="C155" s="2" t="s">
        <v>273</v>
      </c>
      <c r="D155" s="3" t="s">
        <v>57</v>
      </c>
      <c r="E155" s="3">
        <v>126463556</v>
      </c>
      <c r="F155" s="4">
        <v>102.09</v>
      </c>
      <c r="G155" s="5">
        <f t="shared" si="30"/>
        <v>1.0209000000000001</v>
      </c>
      <c r="H155" s="4">
        <v>991448.46</v>
      </c>
      <c r="I155" s="4">
        <v>54008.87</v>
      </c>
      <c r="J155" s="4">
        <v>0</v>
      </c>
      <c r="K155" s="4">
        <v>11526.27</v>
      </c>
      <c r="L155" s="6">
        <f t="shared" si="31"/>
        <v>1056983.5999999999</v>
      </c>
      <c r="M155" s="4">
        <v>2088360</v>
      </c>
      <c r="N155" s="4">
        <v>0</v>
      </c>
      <c r="O155" s="4">
        <v>0</v>
      </c>
      <c r="P155" s="6">
        <f t="shared" si="32"/>
        <v>2088360</v>
      </c>
      <c r="Q155" s="4">
        <v>644836.12</v>
      </c>
      <c r="R155" s="4">
        <v>0</v>
      </c>
      <c r="S155" s="6">
        <f t="shared" si="33"/>
        <v>644836.12</v>
      </c>
      <c r="T155" s="6">
        <f t="shared" si="34"/>
        <v>3790179.7199999997</v>
      </c>
      <c r="U155" s="7">
        <f t="shared" si="35"/>
        <v>0.509898772734178</v>
      </c>
      <c r="V155" s="7">
        <f t="shared" si="36"/>
        <v>1.6513532167322578</v>
      </c>
      <c r="W155" s="7">
        <f t="shared" si="37"/>
        <v>0.8358009480612738</v>
      </c>
      <c r="X155" s="7">
        <f t="shared" si="38"/>
        <v>2.9970529375277093</v>
      </c>
      <c r="Y155" s="36">
        <v>85116.52078774617</v>
      </c>
      <c r="Z155" s="36">
        <f t="shared" si="39"/>
        <v>2550.9871865905297</v>
      </c>
      <c r="AA155" s="6">
        <f t="shared" si="40"/>
        <v>123874577.33372512</v>
      </c>
      <c r="AB155" s="7">
        <f t="shared" si="41"/>
        <v>0.8532691878757545</v>
      </c>
      <c r="AC155" s="7">
        <f t="shared" si="42"/>
        <v>1.685866498961962</v>
      </c>
      <c r="AD155" s="7">
        <f t="shared" si="43"/>
        <v>0.5205556570843224</v>
      </c>
      <c r="AE155" s="7">
        <f t="shared" si="44"/>
        <v>3.059691343922039</v>
      </c>
    </row>
    <row r="156" spans="1:31" ht="12.75">
      <c r="A156" s="1" t="s">
        <v>314</v>
      </c>
      <c r="B156" s="1" t="s">
        <v>315</v>
      </c>
      <c r="C156" s="2" t="s">
        <v>273</v>
      </c>
      <c r="D156" s="1"/>
      <c r="E156" s="3">
        <v>409107904</v>
      </c>
      <c r="F156" s="4">
        <v>97.31</v>
      </c>
      <c r="G156" s="5">
        <f t="shared" si="30"/>
        <v>0.9731000000000001</v>
      </c>
      <c r="H156" s="4">
        <v>3565596.55</v>
      </c>
      <c r="I156" s="4">
        <v>194429.94</v>
      </c>
      <c r="J156" s="4">
        <v>0</v>
      </c>
      <c r="K156" s="4">
        <v>41494.13</v>
      </c>
      <c r="L156" s="6">
        <f t="shared" si="31"/>
        <v>3801520.6199999996</v>
      </c>
      <c r="M156" s="4">
        <v>4913560.5</v>
      </c>
      <c r="N156" s="4">
        <v>2722499.99</v>
      </c>
      <c r="O156" s="4">
        <v>0</v>
      </c>
      <c r="P156" s="6">
        <f t="shared" si="32"/>
        <v>7636060.49</v>
      </c>
      <c r="Q156" s="4">
        <v>3707023.05</v>
      </c>
      <c r="R156" s="4">
        <v>0</v>
      </c>
      <c r="S156" s="6">
        <f t="shared" si="33"/>
        <v>3707023.05</v>
      </c>
      <c r="T156" s="6">
        <f t="shared" si="34"/>
        <v>15144604.16</v>
      </c>
      <c r="U156" s="7">
        <f t="shared" si="35"/>
        <v>0.9061235468088146</v>
      </c>
      <c r="V156" s="7">
        <f t="shared" si="36"/>
        <v>1.8665150233812156</v>
      </c>
      <c r="W156" s="7">
        <f t="shared" si="37"/>
        <v>0.9292219932274883</v>
      </c>
      <c r="X156" s="7">
        <f t="shared" si="38"/>
        <v>3.701860563417518</v>
      </c>
      <c r="Y156" s="36">
        <v>70543.18969787023</v>
      </c>
      <c r="Z156" s="36">
        <f t="shared" si="39"/>
        <v>2611.4105196022674</v>
      </c>
      <c r="AA156" s="6">
        <f t="shared" si="40"/>
        <v>420417124.6531702</v>
      </c>
      <c r="AB156" s="7">
        <f t="shared" si="41"/>
        <v>0.9042259216096691</v>
      </c>
      <c r="AC156" s="7">
        <f t="shared" si="42"/>
        <v>1.8163057692522608</v>
      </c>
      <c r="AD156" s="7">
        <f t="shared" si="43"/>
        <v>0.8817488233996575</v>
      </c>
      <c r="AE156" s="7">
        <f t="shared" si="44"/>
        <v>3.6022805142615875</v>
      </c>
    </row>
    <row r="157" spans="1:31" ht="12.75">
      <c r="A157" s="1" t="s">
        <v>316</v>
      </c>
      <c r="B157" s="1" t="s">
        <v>317</v>
      </c>
      <c r="C157" s="2" t="s">
        <v>273</v>
      </c>
      <c r="D157" s="1"/>
      <c r="E157" s="3">
        <v>157475006</v>
      </c>
      <c r="F157" s="4">
        <v>107.12</v>
      </c>
      <c r="G157" s="5">
        <f t="shared" si="30"/>
        <v>1.0712000000000002</v>
      </c>
      <c r="H157" s="4">
        <v>1283865.05</v>
      </c>
      <c r="I157" s="4">
        <v>70022.78</v>
      </c>
      <c r="J157" s="4">
        <v>0</v>
      </c>
      <c r="K157" s="4">
        <v>14943.86</v>
      </c>
      <c r="L157" s="6">
        <f t="shared" si="31"/>
        <v>1368831.6900000002</v>
      </c>
      <c r="M157" s="4">
        <v>1849819.5</v>
      </c>
      <c r="N157" s="4">
        <v>1009578.35</v>
      </c>
      <c r="O157" s="4">
        <v>0</v>
      </c>
      <c r="P157" s="6">
        <f t="shared" si="32"/>
        <v>2859397.85</v>
      </c>
      <c r="Q157" s="4">
        <v>1207192.9</v>
      </c>
      <c r="R157" s="4">
        <v>0</v>
      </c>
      <c r="S157" s="6">
        <f t="shared" si="33"/>
        <v>1207192.9</v>
      </c>
      <c r="T157" s="6">
        <f t="shared" si="34"/>
        <v>5435422.4399999995</v>
      </c>
      <c r="U157" s="7">
        <f t="shared" si="35"/>
        <v>0.766593334817844</v>
      </c>
      <c r="V157" s="7">
        <f t="shared" si="36"/>
        <v>1.8157788481049497</v>
      </c>
      <c r="W157" s="7">
        <f t="shared" si="37"/>
        <v>0.8692374267952085</v>
      </c>
      <c r="X157" s="7">
        <f t="shared" si="38"/>
        <v>3.451609609718002</v>
      </c>
      <c r="Y157" s="36">
        <v>89408.72340425532</v>
      </c>
      <c r="Z157" s="36">
        <f t="shared" si="39"/>
        <v>3086.0400889474645</v>
      </c>
      <c r="AA157" s="6">
        <f t="shared" si="40"/>
        <v>147008033.9805825</v>
      </c>
      <c r="AB157" s="7">
        <f t="shared" si="41"/>
        <v>0.9311271315830274</v>
      </c>
      <c r="AC157" s="7">
        <f t="shared" si="42"/>
        <v>1.9450623020900222</v>
      </c>
      <c r="AD157" s="7">
        <f t="shared" si="43"/>
        <v>0.8211747802568746</v>
      </c>
      <c r="AE157" s="7">
        <f t="shared" si="44"/>
        <v>3.697364213929924</v>
      </c>
    </row>
    <row r="158" spans="1:31" ht="12.75">
      <c r="A158" s="1" t="s">
        <v>318</v>
      </c>
      <c r="B158" s="1" t="s">
        <v>319</v>
      </c>
      <c r="C158" s="2" t="s">
        <v>273</v>
      </c>
      <c r="D158" s="1"/>
      <c r="E158" s="3">
        <v>169012662</v>
      </c>
      <c r="F158" s="4">
        <v>103.4</v>
      </c>
      <c r="G158" s="5">
        <f t="shared" si="30"/>
        <v>1.034</v>
      </c>
      <c r="H158" s="4">
        <v>1405044.89</v>
      </c>
      <c r="I158" s="4">
        <v>76715.48</v>
      </c>
      <c r="J158" s="4">
        <v>0</v>
      </c>
      <c r="K158" s="4">
        <v>16372.18</v>
      </c>
      <c r="L158" s="6">
        <f t="shared" si="31"/>
        <v>1498132.5499999998</v>
      </c>
      <c r="M158" s="4">
        <v>2964482</v>
      </c>
      <c r="N158" s="4">
        <v>0</v>
      </c>
      <c r="O158" s="4">
        <v>0</v>
      </c>
      <c r="P158" s="6">
        <f t="shared" si="32"/>
        <v>2964482</v>
      </c>
      <c r="Q158" s="4">
        <v>1446096.98</v>
      </c>
      <c r="R158" s="4">
        <v>0</v>
      </c>
      <c r="S158" s="6">
        <f t="shared" si="33"/>
        <v>1446096.98</v>
      </c>
      <c r="T158" s="6">
        <f t="shared" si="34"/>
        <v>5908711.529999999</v>
      </c>
      <c r="U158" s="7">
        <f t="shared" si="35"/>
        <v>0.8556145811134553</v>
      </c>
      <c r="V158" s="7">
        <f t="shared" si="36"/>
        <v>1.7539999458738778</v>
      </c>
      <c r="W158" s="7">
        <f t="shared" si="37"/>
        <v>0.8864025524904163</v>
      </c>
      <c r="X158" s="7">
        <f t="shared" si="38"/>
        <v>3.4960170794777494</v>
      </c>
      <c r="Y158" s="36">
        <v>122176.4953271028</v>
      </c>
      <c r="Z158" s="36">
        <f t="shared" si="39"/>
        <v>4271.311143742849</v>
      </c>
      <c r="AA158" s="6">
        <f t="shared" si="40"/>
        <v>163455185.68665376</v>
      </c>
      <c r="AB158" s="7">
        <f t="shared" si="41"/>
        <v>0.9165402392750904</v>
      </c>
      <c r="AC158" s="7">
        <f t="shared" si="42"/>
        <v>1.8136359440335896</v>
      </c>
      <c r="AD158" s="7">
        <f t="shared" si="43"/>
        <v>0.8847054768713127</v>
      </c>
      <c r="AE158" s="7">
        <f t="shared" si="44"/>
        <v>3.614881660179993</v>
      </c>
    </row>
    <row r="159" spans="1:31" ht="12.75">
      <c r="A159" s="1" t="s">
        <v>320</v>
      </c>
      <c r="B159" s="1" t="s">
        <v>321</v>
      </c>
      <c r="C159" s="2" t="s">
        <v>273</v>
      </c>
      <c r="D159" s="1"/>
      <c r="E159" s="3">
        <v>169659283</v>
      </c>
      <c r="F159" s="4">
        <v>105.01</v>
      </c>
      <c r="G159" s="5">
        <f t="shared" si="30"/>
        <v>1.0501</v>
      </c>
      <c r="H159" s="4">
        <v>1384863.21</v>
      </c>
      <c r="I159" s="4">
        <v>75991.66</v>
      </c>
      <c r="J159" s="4">
        <v>0</v>
      </c>
      <c r="K159" s="4">
        <v>16217.71</v>
      </c>
      <c r="L159" s="6">
        <f t="shared" si="31"/>
        <v>1477072.5799999998</v>
      </c>
      <c r="M159" s="4">
        <v>2866184.5</v>
      </c>
      <c r="N159" s="4">
        <v>0</v>
      </c>
      <c r="O159" s="4">
        <v>0</v>
      </c>
      <c r="P159" s="6">
        <f t="shared" si="32"/>
        <v>2866184.5</v>
      </c>
      <c r="Q159" s="4">
        <v>1758201.46</v>
      </c>
      <c r="R159" s="4">
        <v>0</v>
      </c>
      <c r="S159" s="6">
        <f t="shared" si="33"/>
        <v>1758201.46</v>
      </c>
      <c r="T159" s="6">
        <f t="shared" si="34"/>
        <v>6101458.54</v>
      </c>
      <c r="U159" s="7">
        <f t="shared" si="35"/>
        <v>1.0363131500443745</v>
      </c>
      <c r="V159" s="7">
        <f t="shared" si="36"/>
        <v>1.6893767610700088</v>
      </c>
      <c r="W159" s="7">
        <f t="shared" si="37"/>
        <v>0.8706111176952221</v>
      </c>
      <c r="X159" s="7">
        <f t="shared" si="38"/>
        <v>3.596301028809606</v>
      </c>
      <c r="Y159" s="36">
        <v>90919.45732484077</v>
      </c>
      <c r="Z159" s="36">
        <f t="shared" si="39"/>
        <v>3269.737379161359</v>
      </c>
      <c r="AA159" s="6">
        <f t="shared" si="40"/>
        <v>161564882.3921531</v>
      </c>
      <c r="AB159" s="7">
        <f t="shared" si="41"/>
        <v>0.9142287346917527</v>
      </c>
      <c r="AC159" s="7">
        <f t="shared" si="42"/>
        <v>1.7740145367996163</v>
      </c>
      <c r="AD159" s="7">
        <f t="shared" si="43"/>
        <v>1.0882324388615978</v>
      </c>
      <c r="AE159" s="7">
        <f t="shared" si="44"/>
        <v>3.7764757103529667</v>
      </c>
    </row>
    <row r="160" spans="1:31" ht="12.75">
      <c r="A160" s="1" t="s">
        <v>322</v>
      </c>
      <c r="B160" s="1" t="s">
        <v>323</v>
      </c>
      <c r="C160" s="2" t="s">
        <v>273</v>
      </c>
      <c r="D160" s="1"/>
      <c r="E160" s="3">
        <v>158482903</v>
      </c>
      <c r="F160" s="4">
        <v>104.89</v>
      </c>
      <c r="G160" s="5">
        <f t="shared" si="30"/>
        <v>1.0489</v>
      </c>
      <c r="H160" s="4">
        <v>1300324.82</v>
      </c>
      <c r="I160" s="4">
        <v>70889.32</v>
      </c>
      <c r="J160" s="4">
        <v>0</v>
      </c>
      <c r="K160" s="4">
        <v>15128.8</v>
      </c>
      <c r="L160" s="6">
        <f t="shared" si="31"/>
        <v>1386342.9400000002</v>
      </c>
      <c r="M160" s="4">
        <v>2170360</v>
      </c>
      <c r="N160" s="4">
        <v>0</v>
      </c>
      <c r="O160" s="4">
        <v>0</v>
      </c>
      <c r="P160" s="6">
        <f t="shared" si="32"/>
        <v>2170360</v>
      </c>
      <c r="Q160" s="4">
        <v>1501200</v>
      </c>
      <c r="R160" s="4">
        <v>0</v>
      </c>
      <c r="S160" s="6">
        <f t="shared" si="33"/>
        <v>1501200</v>
      </c>
      <c r="T160" s="6">
        <f t="shared" si="34"/>
        <v>5057902.94</v>
      </c>
      <c r="U160" s="7">
        <f t="shared" si="35"/>
        <v>0.9472315130421355</v>
      </c>
      <c r="V160" s="7">
        <f t="shared" si="36"/>
        <v>1.3694600230789564</v>
      </c>
      <c r="W160" s="7">
        <f t="shared" si="37"/>
        <v>0.8747586734955253</v>
      </c>
      <c r="X160" s="7">
        <f t="shared" si="38"/>
        <v>3.1914502096166175</v>
      </c>
      <c r="Y160" s="36">
        <v>99129.70742685671</v>
      </c>
      <c r="Z160" s="36">
        <f t="shared" si="39"/>
        <v>3163.675255466758</v>
      </c>
      <c r="AA160" s="6">
        <f t="shared" si="40"/>
        <v>151094387.45352274</v>
      </c>
      <c r="AB160" s="7">
        <f t="shared" si="41"/>
        <v>0.9175343726294565</v>
      </c>
      <c r="AC160" s="7">
        <f t="shared" si="42"/>
        <v>1.4364266182075174</v>
      </c>
      <c r="AD160" s="7">
        <f t="shared" si="43"/>
        <v>0.993551134029896</v>
      </c>
      <c r="AE160" s="7">
        <f t="shared" si="44"/>
        <v>3.34751212486687</v>
      </c>
    </row>
    <row r="161" spans="1:31" ht="12.75">
      <c r="A161" s="1" t="s">
        <v>324</v>
      </c>
      <c r="B161" s="1" t="s">
        <v>325</v>
      </c>
      <c r="C161" s="2" t="s">
        <v>273</v>
      </c>
      <c r="D161" s="1"/>
      <c r="E161" s="3">
        <v>1636236642</v>
      </c>
      <c r="F161" s="4">
        <v>103.99</v>
      </c>
      <c r="G161" s="5">
        <f t="shared" si="30"/>
        <v>1.0399</v>
      </c>
      <c r="H161" s="4">
        <v>12877062.42</v>
      </c>
      <c r="I161" s="4">
        <v>0</v>
      </c>
      <c r="J161" s="4">
        <v>0</v>
      </c>
      <c r="K161" s="4">
        <v>152280.89</v>
      </c>
      <c r="L161" s="6">
        <f t="shared" si="31"/>
        <v>13029343.31</v>
      </c>
      <c r="M161" s="4">
        <v>24177235.5</v>
      </c>
      <c r="N161" s="4">
        <v>0</v>
      </c>
      <c r="O161" s="4">
        <v>0</v>
      </c>
      <c r="P161" s="6">
        <f t="shared" si="32"/>
        <v>24177235.5</v>
      </c>
      <c r="Q161" s="4">
        <v>9685000</v>
      </c>
      <c r="R161" s="4">
        <v>0</v>
      </c>
      <c r="S161" s="6">
        <f t="shared" si="33"/>
        <v>9685000</v>
      </c>
      <c r="T161" s="6">
        <f t="shared" si="34"/>
        <v>46891578.81</v>
      </c>
      <c r="U161" s="7">
        <f t="shared" si="35"/>
        <v>0.5919070476359617</v>
      </c>
      <c r="V161" s="7">
        <f t="shared" si="36"/>
        <v>1.477612399050528</v>
      </c>
      <c r="W161" s="7">
        <f t="shared" si="37"/>
        <v>0.7962994456641682</v>
      </c>
      <c r="X161" s="7">
        <f t="shared" si="38"/>
        <v>2.8658188923506582</v>
      </c>
      <c r="Y161" s="36">
        <v>88763.53242476904</v>
      </c>
      <c r="Z161" s="36">
        <f t="shared" si="39"/>
        <v>2543.8020817468337</v>
      </c>
      <c r="AA161" s="6">
        <f t="shared" si="40"/>
        <v>1573455757.2843542</v>
      </c>
      <c r="AB161" s="7">
        <f t="shared" si="41"/>
        <v>0.8280717935461686</v>
      </c>
      <c r="AC161" s="7">
        <f t="shared" si="42"/>
        <v>1.5365691337726441</v>
      </c>
      <c r="AD161" s="7">
        <f t="shared" si="43"/>
        <v>0.6155241388366366</v>
      </c>
      <c r="AE161" s="7">
        <f t="shared" si="44"/>
        <v>2.9801650661554495</v>
      </c>
    </row>
    <row r="162" spans="1:31" ht="12.75">
      <c r="A162" s="1" t="s">
        <v>326</v>
      </c>
      <c r="B162" s="1" t="s">
        <v>327</v>
      </c>
      <c r="C162" s="2" t="s">
        <v>273</v>
      </c>
      <c r="D162" s="1"/>
      <c r="E162" s="3">
        <v>252560861</v>
      </c>
      <c r="F162" s="4">
        <v>99.65</v>
      </c>
      <c r="G162" s="5">
        <f t="shared" si="30"/>
        <v>0.9965</v>
      </c>
      <c r="H162" s="4">
        <v>2194412.91</v>
      </c>
      <c r="I162" s="4">
        <v>119438.93</v>
      </c>
      <c r="J162" s="4">
        <v>0</v>
      </c>
      <c r="K162" s="4">
        <v>25489.98</v>
      </c>
      <c r="L162" s="6">
        <f t="shared" si="31"/>
        <v>2339341.8200000003</v>
      </c>
      <c r="M162" s="4">
        <v>2978738</v>
      </c>
      <c r="N162" s="4">
        <v>1567584.97</v>
      </c>
      <c r="O162" s="4">
        <v>0</v>
      </c>
      <c r="P162" s="6">
        <f t="shared" si="32"/>
        <v>4546322.97</v>
      </c>
      <c r="Q162" s="4">
        <v>2171607.21</v>
      </c>
      <c r="R162" s="4">
        <v>0</v>
      </c>
      <c r="S162" s="6">
        <f t="shared" si="33"/>
        <v>2171607.21</v>
      </c>
      <c r="T162" s="6">
        <f t="shared" si="34"/>
        <v>9057272</v>
      </c>
      <c r="U162" s="7">
        <f t="shared" si="35"/>
        <v>0.8598352101753406</v>
      </c>
      <c r="V162" s="7">
        <f t="shared" si="36"/>
        <v>1.8000900662118031</v>
      </c>
      <c r="W162" s="7">
        <f t="shared" si="37"/>
        <v>0.9262487507912006</v>
      </c>
      <c r="X162" s="7">
        <f t="shared" si="38"/>
        <v>3.5861740271783438</v>
      </c>
      <c r="Y162" s="36">
        <v>79274.29287504476</v>
      </c>
      <c r="Z162" s="36">
        <f t="shared" si="39"/>
        <v>2842.9141013141475</v>
      </c>
      <c r="AA162" s="6">
        <f t="shared" si="40"/>
        <v>253447928.7506272</v>
      </c>
      <c r="AB162" s="7">
        <f t="shared" si="41"/>
        <v>0.9230068801634314</v>
      </c>
      <c r="AC162" s="7">
        <f t="shared" si="42"/>
        <v>1.7937897509800615</v>
      </c>
      <c r="AD162" s="7">
        <f t="shared" si="43"/>
        <v>0.856825786939727</v>
      </c>
      <c r="AE162" s="7">
        <f t="shared" si="44"/>
        <v>3.57362241808322</v>
      </c>
    </row>
    <row r="163" spans="1:31" ht="12.75">
      <c r="A163" s="1" t="s">
        <v>328</v>
      </c>
      <c r="B163" s="1" t="s">
        <v>329</v>
      </c>
      <c r="C163" s="2" t="s">
        <v>273</v>
      </c>
      <c r="D163" s="1"/>
      <c r="E163" s="3">
        <v>8871133</v>
      </c>
      <c r="F163" s="4">
        <v>70.84</v>
      </c>
      <c r="G163" s="5">
        <f t="shared" si="30"/>
        <v>0.7084</v>
      </c>
      <c r="H163" s="4">
        <v>107818.95</v>
      </c>
      <c r="I163" s="4">
        <v>5864.33</v>
      </c>
      <c r="J163" s="4">
        <v>0</v>
      </c>
      <c r="K163" s="4">
        <v>1251.53</v>
      </c>
      <c r="L163" s="6">
        <f t="shared" si="31"/>
        <v>114934.81</v>
      </c>
      <c r="M163" s="4">
        <v>0</v>
      </c>
      <c r="N163" s="4">
        <v>0</v>
      </c>
      <c r="O163" s="4">
        <v>0</v>
      </c>
      <c r="P163" s="6">
        <f t="shared" si="32"/>
        <v>0</v>
      </c>
      <c r="Q163" s="4">
        <v>168778</v>
      </c>
      <c r="R163" s="4">
        <v>0</v>
      </c>
      <c r="S163" s="6">
        <f t="shared" si="33"/>
        <v>168778</v>
      </c>
      <c r="T163" s="6">
        <f t="shared" si="34"/>
        <v>283712.81</v>
      </c>
      <c r="U163" s="7">
        <f t="shared" si="35"/>
        <v>1.9025529208050427</v>
      </c>
      <c r="V163" s="7">
        <f t="shared" si="36"/>
        <v>0</v>
      </c>
      <c r="W163" s="7">
        <f t="shared" si="37"/>
        <v>1.295604631336268</v>
      </c>
      <c r="X163" s="7">
        <f t="shared" si="38"/>
        <v>3.1981575521413106</v>
      </c>
      <c r="Y163" s="36">
        <v>150178.33333333334</v>
      </c>
      <c r="Z163" s="36">
        <f t="shared" si="39"/>
        <v>4802.939709179952</v>
      </c>
      <c r="AA163" s="6">
        <f t="shared" si="40"/>
        <v>12522773.856578205</v>
      </c>
      <c r="AB163" s="7">
        <f t="shared" si="41"/>
        <v>0.9178063208386121</v>
      </c>
      <c r="AC163" s="7">
        <f t="shared" si="42"/>
        <v>0</v>
      </c>
      <c r="AD163" s="7">
        <f t="shared" si="43"/>
        <v>1.3477684890982922</v>
      </c>
      <c r="AE163" s="7">
        <f t="shared" si="44"/>
        <v>2.265574809936904</v>
      </c>
    </row>
    <row r="164" spans="1:31" ht="12.75">
      <c r="A164" s="1" t="s">
        <v>330</v>
      </c>
      <c r="B164" s="1" t="s">
        <v>331</v>
      </c>
      <c r="C164" s="2" t="s">
        <v>273</v>
      </c>
      <c r="D164" s="1"/>
      <c r="E164" s="3">
        <v>325717720</v>
      </c>
      <c r="F164" s="4">
        <v>105.11</v>
      </c>
      <c r="G164" s="5">
        <f t="shared" si="30"/>
        <v>1.0511</v>
      </c>
      <c r="H164" s="4">
        <v>2681876.54</v>
      </c>
      <c r="I164" s="4">
        <v>0</v>
      </c>
      <c r="J164" s="4">
        <v>0</v>
      </c>
      <c r="K164" s="4">
        <v>31366.5</v>
      </c>
      <c r="L164" s="6">
        <f t="shared" si="31"/>
        <v>2713243.04</v>
      </c>
      <c r="M164" s="4">
        <v>4042341</v>
      </c>
      <c r="N164" s="4">
        <v>1373282.57</v>
      </c>
      <c r="O164" s="4">
        <v>0</v>
      </c>
      <c r="P164" s="6">
        <f t="shared" si="32"/>
        <v>5415623.57</v>
      </c>
      <c r="Q164" s="4">
        <v>2255698</v>
      </c>
      <c r="R164" s="4">
        <v>0</v>
      </c>
      <c r="S164" s="6">
        <f t="shared" si="33"/>
        <v>2255698</v>
      </c>
      <c r="T164" s="6">
        <f t="shared" si="34"/>
        <v>10384564.61</v>
      </c>
      <c r="U164" s="7">
        <f t="shared" si="35"/>
        <v>0.6925315576935759</v>
      </c>
      <c r="V164" s="7">
        <f t="shared" si="36"/>
        <v>1.6626739159294128</v>
      </c>
      <c r="W164" s="7">
        <f t="shared" si="37"/>
        <v>0.8330044309532807</v>
      </c>
      <c r="X164" s="7">
        <f t="shared" si="38"/>
        <v>3.188209904576269</v>
      </c>
      <c r="Y164" s="36">
        <v>97520</v>
      </c>
      <c r="Z164" s="36">
        <f t="shared" si="39"/>
        <v>3109.142298942778</v>
      </c>
      <c r="AA164" s="6">
        <f t="shared" si="40"/>
        <v>309882713.34792125</v>
      </c>
      <c r="AB164" s="7">
        <f t="shared" si="41"/>
        <v>0.8755709573749931</v>
      </c>
      <c r="AC164" s="7">
        <f t="shared" si="42"/>
        <v>1.7476365530334055</v>
      </c>
      <c r="AD164" s="7">
        <f t="shared" si="43"/>
        <v>0.7279199202917175</v>
      </c>
      <c r="AE164" s="7">
        <f t="shared" si="44"/>
        <v>3.351127430700116</v>
      </c>
    </row>
    <row r="165" spans="1:31" ht="12.75">
      <c r="A165" s="1" t="s">
        <v>332</v>
      </c>
      <c r="B165" s="1" t="s">
        <v>333</v>
      </c>
      <c r="C165" s="2" t="s">
        <v>273</v>
      </c>
      <c r="D165" s="1"/>
      <c r="E165" s="3">
        <v>194345789</v>
      </c>
      <c r="F165" s="4">
        <v>100.61</v>
      </c>
      <c r="G165" s="5">
        <f t="shared" si="30"/>
        <v>1.0061</v>
      </c>
      <c r="H165" s="4">
        <v>1652176</v>
      </c>
      <c r="I165" s="4">
        <v>90091.53</v>
      </c>
      <c r="J165" s="4">
        <v>0</v>
      </c>
      <c r="K165" s="4">
        <v>19226.82</v>
      </c>
      <c r="L165" s="6">
        <f t="shared" si="31"/>
        <v>1761494.35</v>
      </c>
      <c r="M165" s="4">
        <v>2255080</v>
      </c>
      <c r="N165" s="4">
        <v>1491054.75</v>
      </c>
      <c r="O165" s="4">
        <v>0</v>
      </c>
      <c r="P165" s="6">
        <f t="shared" si="32"/>
        <v>3746134.75</v>
      </c>
      <c r="Q165" s="4">
        <v>1697903.95</v>
      </c>
      <c r="R165" s="4">
        <v>0</v>
      </c>
      <c r="S165" s="6">
        <f t="shared" si="33"/>
        <v>1697903.95</v>
      </c>
      <c r="T165" s="6">
        <f t="shared" si="34"/>
        <v>7205533.05</v>
      </c>
      <c r="U165" s="7">
        <f t="shared" si="35"/>
        <v>0.873651010776467</v>
      </c>
      <c r="V165" s="7">
        <f t="shared" si="36"/>
        <v>1.927561574282425</v>
      </c>
      <c r="W165" s="7">
        <f t="shared" si="37"/>
        <v>0.9063712463561534</v>
      </c>
      <c r="X165" s="7">
        <f t="shared" si="38"/>
        <v>3.7075838314150458</v>
      </c>
      <c r="Y165" s="36">
        <v>86797.08680142688</v>
      </c>
      <c r="Z165" s="36">
        <f t="shared" si="39"/>
        <v>3218.074756388986</v>
      </c>
      <c r="AA165" s="6">
        <f t="shared" si="40"/>
        <v>193167467.44856375</v>
      </c>
      <c r="AB165" s="7">
        <f t="shared" si="41"/>
        <v>0.911900110958926</v>
      </c>
      <c r="AC165" s="7">
        <f t="shared" si="42"/>
        <v>1.939319699885548</v>
      </c>
      <c r="AD165" s="7">
        <f t="shared" si="43"/>
        <v>0.8789802819422035</v>
      </c>
      <c r="AE165" s="7">
        <f t="shared" si="44"/>
        <v>3.730200092786677</v>
      </c>
    </row>
    <row r="166" spans="1:31" ht="12.75">
      <c r="A166" s="1" t="s">
        <v>334</v>
      </c>
      <c r="B166" s="1" t="s">
        <v>335</v>
      </c>
      <c r="C166" s="2" t="s">
        <v>273</v>
      </c>
      <c r="D166" s="1"/>
      <c r="E166" s="3">
        <v>294603702</v>
      </c>
      <c r="F166" s="4">
        <v>102.63</v>
      </c>
      <c r="G166" s="5">
        <f t="shared" si="30"/>
        <v>1.0263</v>
      </c>
      <c r="H166" s="4">
        <v>2427525.15</v>
      </c>
      <c r="I166" s="4">
        <v>0</v>
      </c>
      <c r="J166" s="4">
        <v>0</v>
      </c>
      <c r="K166" s="4">
        <v>28311.34</v>
      </c>
      <c r="L166" s="6">
        <f t="shared" si="31"/>
        <v>2455836.4899999998</v>
      </c>
      <c r="M166" s="4">
        <v>3671173.5</v>
      </c>
      <c r="N166" s="4">
        <v>2105433.9</v>
      </c>
      <c r="O166" s="4">
        <v>0</v>
      </c>
      <c r="P166" s="6">
        <f t="shared" si="32"/>
        <v>5776607.4</v>
      </c>
      <c r="Q166" s="4">
        <v>1534545.93</v>
      </c>
      <c r="R166" s="4">
        <v>0</v>
      </c>
      <c r="S166" s="6">
        <f t="shared" si="33"/>
        <v>1534545.93</v>
      </c>
      <c r="T166" s="6">
        <f t="shared" si="34"/>
        <v>9766989.82</v>
      </c>
      <c r="U166" s="7">
        <f t="shared" si="35"/>
        <v>0.5208848088405895</v>
      </c>
      <c r="V166" s="7">
        <f t="shared" si="36"/>
        <v>1.9608061136991417</v>
      </c>
      <c r="W166" s="7">
        <f t="shared" si="37"/>
        <v>0.8336067990075697</v>
      </c>
      <c r="X166" s="7">
        <f t="shared" si="38"/>
        <v>3.3152977215473007</v>
      </c>
      <c r="Y166" s="36">
        <v>104800.0951022349</v>
      </c>
      <c r="Z166" s="36">
        <f t="shared" si="39"/>
        <v>3474.4351651037978</v>
      </c>
      <c r="AA166" s="6">
        <f t="shared" si="40"/>
        <v>287054177.1411868</v>
      </c>
      <c r="AB166" s="7">
        <f t="shared" si="41"/>
        <v>0.8555306578214689</v>
      </c>
      <c r="AC166" s="7">
        <f t="shared" si="42"/>
        <v>2.012375314489429</v>
      </c>
      <c r="AD166" s="7">
        <f t="shared" si="43"/>
        <v>0.534584079313097</v>
      </c>
      <c r="AE166" s="7">
        <f t="shared" si="44"/>
        <v>3.402490051623995</v>
      </c>
    </row>
    <row r="167" spans="1:31" ht="12.75">
      <c r="A167" s="1" t="s">
        <v>336</v>
      </c>
      <c r="B167" s="1" t="s">
        <v>337</v>
      </c>
      <c r="C167" s="2" t="s">
        <v>273</v>
      </c>
      <c r="D167" s="1"/>
      <c r="E167" s="3">
        <v>2911047</v>
      </c>
      <c r="F167" s="4">
        <v>100</v>
      </c>
      <c r="G167" s="5">
        <f t="shared" si="30"/>
        <v>1</v>
      </c>
      <c r="H167" s="4">
        <v>26066.45</v>
      </c>
      <c r="I167" s="4">
        <v>1417.77</v>
      </c>
      <c r="J167" s="4">
        <v>0</v>
      </c>
      <c r="K167" s="4">
        <v>302.57</v>
      </c>
      <c r="L167" s="6">
        <f t="shared" si="31"/>
        <v>27786.79</v>
      </c>
      <c r="M167" s="4">
        <v>8517</v>
      </c>
      <c r="N167" s="4">
        <v>0</v>
      </c>
      <c r="O167" s="4">
        <v>0</v>
      </c>
      <c r="P167" s="6">
        <f t="shared" si="32"/>
        <v>8517</v>
      </c>
      <c r="Q167" s="4">
        <v>15650</v>
      </c>
      <c r="R167" s="4">
        <v>0</v>
      </c>
      <c r="S167" s="6">
        <f t="shared" si="33"/>
        <v>15650</v>
      </c>
      <c r="T167" s="6">
        <f t="shared" si="34"/>
        <v>51953.79</v>
      </c>
      <c r="U167" s="7">
        <f t="shared" si="35"/>
        <v>0.5376072595186543</v>
      </c>
      <c r="V167" s="7">
        <f t="shared" si="36"/>
        <v>0.29257514564347464</v>
      </c>
      <c r="W167" s="7">
        <f t="shared" si="37"/>
        <v>0.9545290749342076</v>
      </c>
      <c r="X167" s="7">
        <f t="shared" si="38"/>
        <v>1.7847114800963366</v>
      </c>
      <c r="Y167" s="36">
        <v>314033.3333333333</v>
      </c>
      <c r="Z167" s="36">
        <f t="shared" si="39"/>
        <v>5604.588951329195</v>
      </c>
      <c r="AA167" s="6">
        <f t="shared" si="40"/>
        <v>2911047</v>
      </c>
      <c r="AB167" s="7">
        <f t="shared" si="41"/>
        <v>0.9545290749342076</v>
      </c>
      <c r="AC167" s="7">
        <f t="shared" si="42"/>
        <v>0.29257514564347464</v>
      </c>
      <c r="AD167" s="7">
        <f t="shared" si="43"/>
        <v>0.5376072595186543</v>
      </c>
      <c r="AE167" s="7">
        <f t="shared" si="44"/>
        <v>1.7847114800963366</v>
      </c>
    </row>
    <row r="168" spans="1:31" ht="12.75">
      <c r="A168" s="1" t="s">
        <v>338</v>
      </c>
      <c r="B168" s="1" t="s">
        <v>339</v>
      </c>
      <c r="C168" s="2" t="s">
        <v>273</v>
      </c>
      <c r="D168" s="1"/>
      <c r="E168" s="3">
        <v>1475921605</v>
      </c>
      <c r="F168" s="4">
        <v>81.42</v>
      </c>
      <c r="G168" s="5">
        <f t="shared" si="30"/>
        <v>0.8142</v>
      </c>
      <c r="H168" s="4">
        <v>15400275.01</v>
      </c>
      <c r="I168" s="4">
        <v>842183.76</v>
      </c>
      <c r="J168" s="4">
        <v>0</v>
      </c>
      <c r="K168" s="4">
        <v>179734.08</v>
      </c>
      <c r="L168" s="6">
        <f t="shared" si="31"/>
        <v>16422192.85</v>
      </c>
      <c r="M168" s="4">
        <v>24433282.5</v>
      </c>
      <c r="N168" s="4">
        <v>9495242.08</v>
      </c>
      <c r="O168" s="4">
        <v>0</v>
      </c>
      <c r="P168" s="6">
        <f t="shared" si="32"/>
        <v>33928524.58</v>
      </c>
      <c r="Q168" s="4">
        <v>7263560</v>
      </c>
      <c r="R168" s="4">
        <v>0</v>
      </c>
      <c r="S168" s="6">
        <f t="shared" si="33"/>
        <v>7263560</v>
      </c>
      <c r="T168" s="6">
        <f t="shared" si="34"/>
        <v>57614277.43</v>
      </c>
      <c r="U168" s="7">
        <f t="shared" si="35"/>
        <v>0.4921372500675604</v>
      </c>
      <c r="V168" s="7">
        <f t="shared" si="36"/>
        <v>2.298802623734206</v>
      </c>
      <c r="W168" s="7">
        <f t="shared" si="37"/>
        <v>1.1126737893372052</v>
      </c>
      <c r="X168" s="7">
        <f t="shared" si="38"/>
        <v>3.903613663138971</v>
      </c>
      <c r="Y168" s="36">
        <v>127045.3420484833</v>
      </c>
      <c r="Z168" s="36">
        <f t="shared" si="39"/>
        <v>4959.359330586234</v>
      </c>
      <c r="AA168" s="6">
        <f t="shared" si="40"/>
        <v>1812726117.661508</v>
      </c>
      <c r="AB168" s="7">
        <f t="shared" si="41"/>
        <v>0.9059389992783526</v>
      </c>
      <c r="AC168" s="7">
        <f t="shared" si="42"/>
        <v>1.8716850962443903</v>
      </c>
      <c r="AD168" s="7">
        <f t="shared" si="43"/>
        <v>0.40069814900500766</v>
      </c>
      <c r="AE168" s="7">
        <f t="shared" si="44"/>
        <v>3.178322244527751</v>
      </c>
    </row>
    <row r="169" spans="1:31" ht="12.75">
      <c r="A169" s="1" t="s">
        <v>340</v>
      </c>
      <c r="B169" s="1" t="s">
        <v>341</v>
      </c>
      <c r="C169" s="2" t="s">
        <v>273</v>
      </c>
      <c r="D169" s="1"/>
      <c r="E169" s="3">
        <v>441540491</v>
      </c>
      <c r="F169" s="4">
        <v>103.69</v>
      </c>
      <c r="G169" s="5">
        <f t="shared" si="30"/>
        <v>1.0369</v>
      </c>
      <c r="H169" s="4">
        <v>3631549.2</v>
      </c>
      <c r="I169" s="4">
        <v>0</v>
      </c>
      <c r="J169" s="4">
        <v>0</v>
      </c>
      <c r="K169" s="4">
        <v>42229.27</v>
      </c>
      <c r="L169" s="6">
        <f t="shared" si="31"/>
        <v>3673778.47</v>
      </c>
      <c r="M169" s="4">
        <v>4753351</v>
      </c>
      <c r="N169" s="4">
        <v>2973850.23</v>
      </c>
      <c r="O169" s="4">
        <v>0</v>
      </c>
      <c r="P169" s="6">
        <f t="shared" si="32"/>
        <v>7727201.23</v>
      </c>
      <c r="Q169" s="4">
        <v>3014148.41</v>
      </c>
      <c r="R169" s="4">
        <v>0</v>
      </c>
      <c r="S169" s="6">
        <f t="shared" si="33"/>
        <v>3014148.41</v>
      </c>
      <c r="T169" s="6">
        <f t="shared" si="34"/>
        <v>14415128.110000001</v>
      </c>
      <c r="U169" s="7">
        <f t="shared" si="35"/>
        <v>0.6826437147754135</v>
      </c>
      <c r="V169" s="7">
        <f t="shared" si="36"/>
        <v>1.750054952491322</v>
      </c>
      <c r="W169" s="7">
        <f t="shared" si="37"/>
        <v>0.8320365957105393</v>
      </c>
      <c r="X169" s="7">
        <f t="shared" si="38"/>
        <v>3.2647352629772755</v>
      </c>
      <c r="Y169" s="36">
        <v>111304.21599768987</v>
      </c>
      <c r="Z169" s="36">
        <f t="shared" si="39"/>
        <v>3633.7879888569755</v>
      </c>
      <c r="AA169" s="6">
        <f t="shared" si="40"/>
        <v>425827457.8069245</v>
      </c>
      <c r="AB169" s="7">
        <f t="shared" si="41"/>
        <v>0.8627387460922582</v>
      </c>
      <c r="AC169" s="7">
        <f t="shared" si="42"/>
        <v>1.814631980238252</v>
      </c>
      <c r="AD169" s="7">
        <f t="shared" si="43"/>
        <v>0.7078332678506262</v>
      </c>
      <c r="AE169" s="7">
        <f t="shared" si="44"/>
        <v>3.385203994181136</v>
      </c>
    </row>
    <row r="170" spans="1:31" ht="12.75">
      <c r="A170" s="1" t="s">
        <v>342</v>
      </c>
      <c r="B170" s="1" t="s">
        <v>343</v>
      </c>
      <c r="C170" s="2" t="s">
        <v>273</v>
      </c>
      <c r="D170" s="1"/>
      <c r="E170" s="3">
        <v>1180300292</v>
      </c>
      <c r="F170" s="4">
        <v>96.82</v>
      </c>
      <c r="G170" s="5">
        <f t="shared" si="30"/>
        <v>0.9682</v>
      </c>
      <c r="H170" s="4">
        <v>10510819.47</v>
      </c>
      <c r="I170" s="4">
        <v>571689.28</v>
      </c>
      <c r="J170" s="4">
        <v>0</v>
      </c>
      <c r="K170" s="4">
        <v>122006.68</v>
      </c>
      <c r="L170" s="6">
        <f t="shared" si="31"/>
        <v>11204515.43</v>
      </c>
      <c r="M170" s="4">
        <v>12129269</v>
      </c>
      <c r="N170" s="4">
        <v>8287865.95</v>
      </c>
      <c r="O170" s="4">
        <v>0</v>
      </c>
      <c r="P170" s="6">
        <f t="shared" si="32"/>
        <v>20417134.95</v>
      </c>
      <c r="Q170" s="4">
        <v>5700850</v>
      </c>
      <c r="R170" s="4">
        <v>0</v>
      </c>
      <c r="S170" s="6">
        <f t="shared" si="33"/>
        <v>5700850</v>
      </c>
      <c r="T170" s="6">
        <f t="shared" si="34"/>
        <v>37322500.379999995</v>
      </c>
      <c r="U170" s="7">
        <f t="shared" si="35"/>
        <v>0.4829999652325766</v>
      </c>
      <c r="V170" s="7">
        <f t="shared" si="36"/>
        <v>1.7298254595365294</v>
      </c>
      <c r="W170" s="7">
        <f t="shared" si="37"/>
        <v>0.949293625185344</v>
      </c>
      <c r="X170" s="7">
        <f t="shared" si="38"/>
        <v>3.1621190499544496</v>
      </c>
      <c r="Y170" s="36">
        <v>92882.54814814815</v>
      </c>
      <c r="Z170" s="36">
        <f t="shared" si="39"/>
        <v>2937.0567490757066</v>
      </c>
      <c r="AA170" s="6">
        <f t="shared" si="40"/>
        <v>1219066610.2045033</v>
      </c>
      <c r="AB170" s="7">
        <f t="shared" si="41"/>
        <v>0.9191060879044499</v>
      </c>
      <c r="AC170" s="7">
        <f t="shared" si="42"/>
        <v>1.6748170099232678</v>
      </c>
      <c r="AD170" s="7">
        <f t="shared" si="43"/>
        <v>0.4676405663381806</v>
      </c>
      <c r="AE170" s="7">
        <f t="shared" si="44"/>
        <v>3.061563664165898</v>
      </c>
    </row>
    <row r="171" spans="1:31" ht="12.75">
      <c r="A171" s="1" t="s">
        <v>344</v>
      </c>
      <c r="B171" s="1" t="s">
        <v>345</v>
      </c>
      <c r="C171" s="2" t="s">
        <v>273</v>
      </c>
      <c r="D171" s="1"/>
      <c r="E171" s="3">
        <v>34426441</v>
      </c>
      <c r="F171" s="4">
        <v>71.37</v>
      </c>
      <c r="G171" s="5">
        <f t="shared" si="30"/>
        <v>0.7137</v>
      </c>
      <c r="H171" s="4">
        <v>427177.12</v>
      </c>
      <c r="I171" s="4">
        <v>23234.2</v>
      </c>
      <c r="J171" s="4">
        <v>0</v>
      </c>
      <c r="K171" s="4">
        <v>4958.59</v>
      </c>
      <c r="L171" s="6">
        <f t="shared" si="31"/>
        <v>455369.91000000003</v>
      </c>
      <c r="M171" s="4">
        <v>304013</v>
      </c>
      <c r="N171" s="4">
        <v>0</v>
      </c>
      <c r="O171" s="4">
        <v>0</v>
      </c>
      <c r="P171" s="6">
        <f t="shared" si="32"/>
        <v>304013</v>
      </c>
      <c r="Q171" s="4">
        <v>964012.77</v>
      </c>
      <c r="R171" s="4">
        <v>0</v>
      </c>
      <c r="S171" s="6">
        <f t="shared" si="33"/>
        <v>964012.77</v>
      </c>
      <c r="T171" s="6">
        <f t="shared" si="34"/>
        <v>1723395.6800000002</v>
      </c>
      <c r="U171" s="7">
        <f t="shared" si="35"/>
        <v>2.8002103673743095</v>
      </c>
      <c r="V171" s="7">
        <f t="shared" si="36"/>
        <v>0.8830799558978518</v>
      </c>
      <c r="W171" s="7">
        <f t="shared" si="37"/>
        <v>1.3227330411528744</v>
      </c>
      <c r="X171" s="7">
        <f t="shared" si="38"/>
        <v>5.006023364425037</v>
      </c>
      <c r="Y171" s="36">
        <v>35729.71264367816</v>
      </c>
      <c r="Z171" s="36">
        <f t="shared" si="39"/>
        <v>1788.6377629844553</v>
      </c>
      <c r="AA171" s="6">
        <f t="shared" si="40"/>
        <v>48236571.3885386</v>
      </c>
      <c r="AB171" s="7">
        <f t="shared" si="41"/>
        <v>0.9440345714708065</v>
      </c>
      <c r="AC171" s="7">
        <f t="shared" si="42"/>
        <v>0.630254164524297</v>
      </c>
      <c r="AD171" s="7">
        <f t="shared" si="43"/>
        <v>1.9985101391950448</v>
      </c>
      <c r="AE171" s="7">
        <f t="shared" si="44"/>
        <v>3.572798875190149</v>
      </c>
    </row>
    <row r="172" spans="1:31" ht="12.75">
      <c r="A172" s="1" t="s">
        <v>346</v>
      </c>
      <c r="B172" s="1" t="s">
        <v>347</v>
      </c>
      <c r="C172" s="2" t="s">
        <v>348</v>
      </c>
      <c r="D172" s="1"/>
      <c r="E172" s="3">
        <v>1792868358</v>
      </c>
      <c r="F172" s="4">
        <v>88.08</v>
      </c>
      <c r="G172" s="5">
        <f t="shared" si="30"/>
        <v>0.8808</v>
      </c>
      <c r="H172" s="4">
        <v>8123659.65</v>
      </c>
      <c r="I172" s="16">
        <v>582552.96</v>
      </c>
      <c r="J172" s="4">
        <v>0</v>
      </c>
      <c r="K172" s="4">
        <v>194152.76</v>
      </c>
      <c r="L172" s="6">
        <f t="shared" si="31"/>
        <v>8900365.37</v>
      </c>
      <c r="M172" s="4">
        <v>1847655.5</v>
      </c>
      <c r="N172" s="4">
        <v>0</v>
      </c>
      <c r="O172" s="4">
        <v>0</v>
      </c>
      <c r="P172" s="6">
        <f t="shared" si="32"/>
        <v>1847655.5</v>
      </c>
      <c r="Q172" s="4">
        <v>6990320.69</v>
      </c>
      <c r="R172" s="4">
        <v>0</v>
      </c>
      <c r="S172" s="6">
        <f t="shared" si="33"/>
        <v>6990320.69</v>
      </c>
      <c r="T172" s="6">
        <f t="shared" si="34"/>
        <v>17738341.56</v>
      </c>
      <c r="U172" s="7">
        <f t="shared" si="35"/>
        <v>0.38989592620162694</v>
      </c>
      <c r="V172" s="7">
        <f t="shared" si="36"/>
        <v>0.10305583741023333</v>
      </c>
      <c r="W172" s="7">
        <f t="shared" si="37"/>
        <v>0.49643161642545974</v>
      </c>
      <c r="X172" s="7">
        <f t="shared" si="38"/>
        <v>0.98938338003732</v>
      </c>
      <c r="Y172" s="36">
        <v>340019.8775510204</v>
      </c>
      <c r="Z172" s="36">
        <f t="shared" si="39"/>
        <v>3364.100157313042</v>
      </c>
      <c r="AA172" s="6">
        <f t="shared" si="40"/>
        <v>2035499952.3160763</v>
      </c>
      <c r="AB172" s="7">
        <f t="shared" si="41"/>
        <v>0.43725696774754497</v>
      </c>
      <c r="AC172" s="7">
        <f t="shared" si="42"/>
        <v>0.09077158159093351</v>
      </c>
      <c r="AD172" s="7">
        <f t="shared" si="43"/>
        <v>0.343420331798393</v>
      </c>
      <c r="AE172" s="7">
        <f t="shared" si="44"/>
        <v>0.8714488811368715</v>
      </c>
    </row>
    <row r="173" spans="1:31" ht="12.75">
      <c r="A173" s="1" t="s">
        <v>349</v>
      </c>
      <c r="B173" s="1" t="s">
        <v>350</v>
      </c>
      <c r="C173" s="2" t="s">
        <v>348</v>
      </c>
      <c r="D173" s="1"/>
      <c r="E173" s="3">
        <v>789967570</v>
      </c>
      <c r="F173" s="4">
        <v>87.22</v>
      </c>
      <c r="G173" s="5">
        <f t="shared" si="30"/>
        <v>0.8722</v>
      </c>
      <c r="H173" s="4">
        <v>3572241.05</v>
      </c>
      <c r="I173" s="16">
        <v>256168.35</v>
      </c>
      <c r="J173" s="4">
        <v>0</v>
      </c>
      <c r="K173" s="4">
        <v>85373.51</v>
      </c>
      <c r="L173" s="6">
        <f t="shared" si="31"/>
        <v>3913782.9099999997</v>
      </c>
      <c r="M173" s="4">
        <v>1258870</v>
      </c>
      <c r="N173" s="4">
        <v>3415917</v>
      </c>
      <c r="O173" s="4">
        <v>0</v>
      </c>
      <c r="P173" s="6">
        <f t="shared" si="32"/>
        <v>4674787</v>
      </c>
      <c r="Q173" s="4">
        <v>4267682.18</v>
      </c>
      <c r="R173" s="4">
        <v>0</v>
      </c>
      <c r="S173" s="6">
        <f t="shared" si="33"/>
        <v>4267682.18</v>
      </c>
      <c r="T173" s="6">
        <f t="shared" si="34"/>
        <v>12856252.09</v>
      </c>
      <c r="U173" s="7">
        <f t="shared" si="35"/>
        <v>0.5402351111704496</v>
      </c>
      <c r="V173" s="7">
        <f t="shared" si="36"/>
        <v>0.5917694823852073</v>
      </c>
      <c r="W173" s="7">
        <f t="shared" si="37"/>
        <v>0.4954358961849535</v>
      </c>
      <c r="X173" s="7">
        <f t="shared" si="38"/>
        <v>1.6274404897406103</v>
      </c>
      <c r="Y173" s="36">
        <v>178157.12387910992</v>
      </c>
      <c r="Z173" s="36">
        <f t="shared" si="39"/>
        <v>2899.4011693659722</v>
      </c>
      <c r="AA173" s="6">
        <f t="shared" si="40"/>
        <v>905718378.8121991</v>
      </c>
      <c r="AB173" s="7">
        <f t="shared" si="41"/>
        <v>0.43211918865251636</v>
      </c>
      <c r="AC173" s="7">
        <f t="shared" si="42"/>
        <v>0.5161413425363778</v>
      </c>
      <c r="AD173" s="7">
        <f t="shared" si="43"/>
        <v>0.47119306396286614</v>
      </c>
      <c r="AE173" s="7">
        <f t="shared" si="44"/>
        <v>1.4194535951517604</v>
      </c>
    </row>
    <row r="174" spans="1:31" ht="12.75">
      <c r="A174" s="1" t="s">
        <v>351</v>
      </c>
      <c r="B174" s="1" t="s">
        <v>352</v>
      </c>
      <c r="C174" s="2" t="s">
        <v>348</v>
      </c>
      <c r="D174" s="1"/>
      <c r="E174" s="3">
        <v>151169855</v>
      </c>
      <c r="F174" s="4">
        <v>91.59</v>
      </c>
      <c r="G174" s="5">
        <f t="shared" si="30"/>
        <v>0.9159</v>
      </c>
      <c r="H174" s="4">
        <v>656508.22</v>
      </c>
      <c r="I174" s="16">
        <v>47079.3</v>
      </c>
      <c r="J174" s="4">
        <v>0</v>
      </c>
      <c r="K174" s="4">
        <v>15690.62</v>
      </c>
      <c r="L174" s="6">
        <f t="shared" si="31"/>
        <v>719278.14</v>
      </c>
      <c r="M174" s="4">
        <v>130212</v>
      </c>
      <c r="N174" s="4">
        <v>0</v>
      </c>
      <c r="O174" s="4">
        <v>0</v>
      </c>
      <c r="P174" s="6">
        <f t="shared" si="32"/>
        <v>130212</v>
      </c>
      <c r="Q174" s="4">
        <v>722048.91</v>
      </c>
      <c r="R174" s="4">
        <v>0</v>
      </c>
      <c r="S174" s="6">
        <f t="shared" si="33"/>
        <v>722048.91</v>
      </c>
      <c r="T174" s="6">
        <f t="shared" si="34"/>
        <v>1571539.05</v>
      </c>
      <c r="U174" s="7">
        <f t="shared" si="35"/>
        <v>0.47764080345251375</v>
      </c>
      <c r="V174" s="7">
        <f t="shared" si="36"/>
        <v>0.0861362207432163</v>
      </c>
      <c r="W174" s="7">
        <f t="shared" si="37"/>
        <v>0.475807918185805</v>
      </c>
      <c r="X174" s="7">
        <f t="shared" si="38"/>
        <v>1.0395849423815349</v>
      </c>
      <c r="Y174" s="36">
        <v>241017.69911504423</v>
      </c>
      <c r="Z174" s="36">
        <f t="shared" si="39"/>
        <v>2505.583708474434</v>
      </c>
      <c r="AA174" s="6">
        <f t="shared" si="40"/>
        <v>165050611.42046073</v>
      </c>
      <c r="AB174" s="7">
        <f t="shared" si="41"/>
        <v>0.4357924722663788</v>
      </c>
      <c r="AC174" s="7">
        <f t="shared" si="42"/>
        <v>0.07889216457871182</v>
      </c>
      <c r="AD174" s="7">
        <f t="shared" si="43"/>
        <v>0.43747121188215743</v>
      </c>
      <c r="AE174" s="7">
        <f t="shared" si="44"/>
        <v>0.952155848727248</v>
      </c>
    </row>
    <row r="175" spans="1:31" ht="12.75">
      <c r="A175" s="1" t="s">
        <v>353</v>
      </c>
      <c r="B175" s="1" t="s">
        <v>354</v>
      </c>
      <c r="C175" s="2" t="s">
        <v>348</v>
      </c>
      <c r="D175" s="1"/>
      <c r="E175" s="3">
        <v>348053717</v>
      </c>
      <c r="F175" s="4">
        <v>93.55</v>
      </c>
      <c r="G175" s="5">
        <f t="shared" si="30"/>
        <v>0.9355</v>
      </c>
      <c r="H175" s="4">
        <v>1552090.48</v>
      </c>
      <c r="I175" s="16">
        <v>111298.09</v>
      </c>
      <c r="J175" s="4">
        <v>0</v>
      </c>
      <c r="K175" s="4">
        <v>37089.8</v>
      </c>
      <c r="L175" s="6">
        <f t="shared" si="31"/>
        <v>1700478.37</v>
      </c>
      <c r="M175" s="4">
        <v>4055791</v>
      </c>
      <c r="N175" s="4">
        <v>0</v>
      </c>
      <c r="O175" s="4">
        <v>0</v>
      </c>
      <c r="P175" s="6">
        <f t="shared" si="32"/>
        <v>4055791</v>
      </c>
      <c r="Q175" s="4">
        <v>546770.75</v>
      </c>
      <c r="R175" s="4">
        <v>0</v>
      </c>
      <c r="S175" s="6">
        <f t="shared" si="33"/>
        <v>546770.75</v>
      </c>
      <c r="T175" s="6">
        <f t="shared" si="34"/>
        <v>6303040.12</v>
      </c>
      <c r="U175" s="7">
        <f t="shared" si="35"/>
        <v>0.15709378273928906</v>
      </c>
      <c r="V175" s="7">
        <f t="shared" si="36"/>
        <v>1.1652773126396465</v>
      </c>
      <c r="W175" s="7">
        <f t="shared" si="37"/>
        <v>0.4885677948384042</v>
      </c>
      <c r="X175" s="7">
        <f t="shared" si="38"/>
        <v>1.8109388902173396</v>
      </c>
      <c r="Y175" s="36">
        <v>108386.50858544563</v>
      </c>
      <c r="Z175" s="36">
        <f t="shared" si="39"/>
        <v>1962.8134357225906</v>
      </c>
      <c r="AA175" s="6">
        <f t="shared" si="40"/>
        <v>372051006.94815606</v>
      </c>
      <c r="AB175" s="7">
        <f t="shared" si="41"/>
        <v>0.4570551720713272</v>
      </c>
      <c r="AC175" s="7">
        <f t="shared" si="42"/>
        <v>1.0901169259743893</v>
      </c>
      <c r="AD175" s="7">
        <f t="shared" si="43"/>
        <v>0.14696123375260492</v>
      </c>
      <c r="AE175" s="7">
        <f t="shared" si="44"/>
        <v>1.6941333317983212</v>
      </c>
    </row>
    <row r="176" spans="1:31" ht="12.75">
      <c r="A176" s="1" t="s">
        <v>355</v>
      </c>
      <c r="B176" s="1" t="s">
        <v>356</v>
      </c>
      <c r="C176" s="2" t="s">
        <v>348</v>
      </c>
      <c r="D176" s="1"/>
      <c r="E176" s="3">
        <v>1345259904</v>
      </c>
      <c r="F176" s="4">
        <v>95.53</v>
      </c>
      <c r="G176" s="5">
        <f t="shared" si="30"/>
        <v>0.9553</v>
      </c>
      <c r="H176" s="4">
        <v>5782538.4</v>
      </c>
      <c r="I176" s="16">
        <v>414641.85</v>
      </c>
      <c r="J176" s="4">
        <v>0</v>
      </c>
      <c r="K176" s="4">
        <v>138161.15</v>
      </c>
      <c r="L176" s="6">
        <f t="shared" si="31"/>
        <v>6335341.4</v>
      </c>
      <c r="M176" s="4">
        <v>9120862</v>
      </c>
      <c r="N176" s="4">
        <v>6311949.22</v>
      </c>
      <c r="O176" s="4">
        <v>0</v>
      </c>
      <c r="P176" s="6">
        <f t="shared" si="32"/>
        <v>15432811.219999999</v>
      </c>
      <c r="Q176" s="4">
        <v>10133459.28</v>
      </c>
      <c r="R176" s="4">
        <v>0</v>
      </c>
      <c r="S176" s="6">
        <f t="shared" si="33"/>
        <v>10133459.28</v>
      </c>
      <c r="T176" s="6">
        <f t="shared" si="34"/>
        <v>31901611.9</v>
      </c>
      <c r="U176" s="7">
        <f t="shared" si="35"/>
        <v>0.753271486786244</v>
      </c>
      <c r="V176" s="7">
        <f t="shared" si="36"/>
        <v>1.1471992270127156</v>
      </c>
      <c r="W176" s="7">
        <f t="shared" si="37"/>
        <v>0.47093809762429373</v>
      </c>
      <c r="X176" s="7">
        <f t="shared" si="38"/>
        <v>2.3714088114232537</v>
      </c>
      <c r="Y176" s="36">
        <v>87966.03310852237</v>
      </c>
      <c r="Z176" s="36">
        <f t="shared" si="39"/>
        <v>2086.0342601949965</v>
      </c>
      <c r="AA176" s="6">
        <f t="shared" si="40"/>
        <v>1408206745.524966</v>
      </c>
      <c r="AB176" s="7">
        <f t="shared" si="41"/>
        <v>0.4498871646604878</v>
      </c>
      <c r="AC176" s="7">
        <f t="shared" si="42"/>
        <v>1.0959194215652472</v>
      </c>
      <c r="AD176" s="7">
        <f t="shared" si="43"/>
        <v>0.7196002513268989</v>
      </c>
      <c r="AE176" s="7">
        <f t="shared" si="44"/>
        <v>2.265406837552634</v>
      </c>
    </row>
    <row r="177" spans="1:31" ht="12.75">
      <c r="A177" s="1" t="s">
        <v>357</v>
      </c>
      <c r="B177" s="1" t="s">
        <v>358</v>
      </c>
      <c r="C177" s="2" t="s">
        <v>348</v>
      </c>
      <c r="D177" s="1"/>
      <c r="E177" s="3">
        <v>868968799</v>
      </c>
      <c r="F177" s="4">
        <v>97.92</v>
      </c>
      <c r="G177" s="5">
        <f t="shared" si="30"/>
        <v>0.9792000000000001</v>
      </c>
      <c r="H177" s="4">
        <v>3636650.09</v>
      </c>
      <c r="I177" s="16">
        <v>260790.48</v>
      </c>
      <c r="J177" s="4">
        <v>0</v>
      </c>
      <c r="K177" s="4">
        <v>86914.27</v>
      </c>
      <c r="L177" s="6">
        <f t="shared" si="31"/>
        <v>3984354.84</v>
      </c>
      <c r="M177" s="4">
        <v>11703763</v>
      </c>
      <c r="N177" s="4">
        <v>0</v>
      </c>
      <c r="O177" s="4">
        <v>0</v>
      </c>
      <c r="P177" s="6">
        <f t="shared" si="32"/>
        <v>11703763</v>
      </c>
      <c r="Q177" s="4">
        <v>4531585.1</v>
      </c>
      <c r="R177" s="4">
        <v>0</v>
      </c>
      <c r="S177" s="6">
        <f t="shared" si="33"/>
        <v>4531585.1</v>
      </c>
      <c r="T177" s="6">
        <f t="shared" si="34"/>
        <v>20219702.939999998</v>
      </c>
      <c r="U177" s="7">
        <f t="shared" si="35"/>
        <v>0.5214899666380312</v>
      </c>
      <c r="V177" s="7">
        <f t="shared" si="36"/>
        <v>1.3468565285046559</v>
      </c>
      <c r="W177" s="7">
        <f t="shared" si="37"/>
        <v>0.45851529359686477</v>
      </c>
      <c r="X177" s="7">
        <f t="shared" si="38"/>
        <v>2.3268617887395515</v>
      </c>
      <c r="Y177" s="36">
        <v>95704.38537080935</v>
      </c>
      <c r="Z177" s="36">
        <f t="shared" si="39"/>
        <v>2226.908773341408</v>
      </c>
      <c r="AA177" s="6">
        <f t="shared" si="40"/>
        <v>887427286.5604575</v>
      </c>
      <c r="AB177" s="7">
        <f t="shared" si="41"/>
        <v>0.44897817549005004</v>
      </c>
      <c r="AC177" s="7">
        <f t="shared" si="42"/>
        <v>1.318841912711759</v>
      </c>
      <c r="AD177" s="7">
        <f t="shared" si="43"/>
        <v>0.5106429753319601</v>
      </c>
      <c r="AE177" s="7">
        <f t="shared" si="44"/>
        <v>2.278463063533769</v>
      </c>
    </row>
    <row r="178" spans="1:31" ht="12.75">
      <c r="A178" s="1" t="s">
        <v>359</v>
      </c>
      <c r="B178" s="1" t="s">
        <v>360</v>
      </c>
      <c r="C178" s="2" t="s">
        <v>348</v>
      </c>
      <c r="D178" s="1"/>
      <c r="E178" s="3">
        <v>634646079</v>
      </c>
      <c r="F178" s="4">
        <v>98.86</v>
      </c>
      <c r="G178" s="5">
        <f t="shared" si="30"/>
        <v>0.9886</v>
      </c>
      <c r="H178" s="4">
        <v>2629878.95</v>
      </c>
      <c r="I178" s="16">
        <v>188579.25</v>
      </c>
      <c r="J178" s="4">
        <v>0</v>
      </c>
      <c r="K178" s="4">
        <v>62836.61</v>
      </c>
      <c r="L178" s="6">
        <f t="shared" si="31"/>
        <v>2881294.81</v>
      </c>
      <c r="M178" s="4">
        <v>4498454</v>
      </c>
      <c r="N178" s="4">
        <v>0</v>
      </c>
      <c r="O178" s="4">
        <v>0</v>
      </c>
      <c r="P178" s="6">
        <f t="shared" si="32"/>
        <v>4498454</v>
      </c>
      <c r="Q178" s="4">
        <v>8233775.75</v>
      </c>
      <c r="R178" s="4">
        <v>0</v>
      </c>
      <c r="S178" s="6">
        <f t="shared" si="33"/>
        <v>8233775.75</v>
      </c>
      <c r="T178" s="6">
        <f t="shared" si="34"/>
        <v>15613524.56</v>
      </c>
      <c r="U178" s="7">
        <f t="shared" si="35"/>
        <v>1.2973807012207192</v>
      </c>
      <c r="V178" s="7">
        <f t="shared" si="36"/>
        <v>0.7088130138750924</v>
      </c>
      <c r="W178" s="7">
        <f t="shared" si="37"/>
        <v>0.45400025389584103</v>
      </c>
      <c r="X178" s="7">
        <f t="shared" si="38"/>
        <v>2.460193968991653</v>
      </c>
      <c r="Y178" s="36">
        <v>92368.05861526357</v>
      </c>
      <c r="Z178" s="36">
        <f t="shared" si="39"/>
        <v>2272.4334073273894</v>
      </c>
      <c r="AA178" s="6">
        <f t="shared" si="40"/>
        <v>641964474.0036415</v>
      </c>
      <c r="AB178" s="7">
        <f t="shared" si="41"/>
        <v>0.4488246510014285</v>
      </c>
      <c r="AC178" s="7">
        <f t="shared" si="42"/>
        <v>0.7007325455169163</v>
      </c>
      <c r="AD178" s="7">
        <f t="shared" si="43"/>
        <v>1.2825905612268031</v>
      </c>
      <c r="AE178" s="7">
        <f t="shared" si="44"/>
        <v>2.432147757745148</v>
      </c>
    </row>
    <row r="179" spans="1:31" ht="12.75">
      <c r="A179" s="1" t="s">
        <v>361</v>
      </c>
      <c r="B179" s="1" t="s">
        <v>362</v>
      </c>
      <c r="C179" s="2" t="s">
        <v>348</v>
      </c>
      <c r="D179" s="1"/>
      <c r="E179" s="3">
        <v>3360171514</v>
      </c>
      <c r="F179" s="4">
        <v>87.84</v>
      </c>
      <c r="G179" s="5">
        <f t="shared" si="30"/>
        <v>0.8784000000000001</v>
      </c>
      <c r="H179" s="4">
        <v>14807645.41</v>
      </c>
      <c r="I179" s="4">
        <v>0</v>
      </c>
      <c r="J179" s="4">
        <v>0</v>
      </c>
      <c r="K179" s="4">
        <v>353890.85</v>
      </c>
      <c r="L179" s="6">
        <f t="shared" si="31"/>
        <v>15161536.26</v>
      </c>
      <c r="M179" s="4">
        <v>18147424</v>
      </c>
      <c r="N179" s="4">
        <v>0</v>
      </c>
      <c r="O179" s="4">
        <v>0</v>
      </c>
      <c r="P179" s="6">
        <f t="shared" si="32"/>
        <v>18147424</v>
      </c>
      <c r="Q179" s="4">
        <v>24463496.14</v>
      </c>
      <c r="R179" s="4">
        <v>0</v>
      </c>
      <c r="S179" s="6">
        <f t="shared" si="33"/>
        <v>24463496.14</v>
      </c>
      <c r="T179" s="6">
        <f t="shared" si="34"/>
        <v>57772456.4</v>
      </c>
      <c r="U179" s="7">
        <f t="shared" si="35"/>
        <v>0.7280430786962502</v>
      </c>
      <c r="V179" s="7">
        <f t="shared" si="36"/>
        <v>0.5400743362173506</v>
      </c>
      <c r="W179" s="7">
        <f t="shared" si="37"/>
        <v>0.4512131656622336</v>
      </c>
      <c r="X179" s="7">
        <f t="shared" si="38"/>
        <v>1.719330580575834</v>
      </c>
      <c r="Y179" s="36">
        <v>199391.8805970149</v>
      </c>
      <c r="Z179" s="36">
        <f t="shared" si="39"/>
        <v>3428.2055782897305</v>
      </c>
      <c r="AA179" s="6">
        <f t="shared" si="40"/>
        <v>3825331869.3078322</v>
      </c>
      <c r="AB179" s="7">
        <f t="shared" si="41"/>
        <v>0.3963456447177059</v>
      </c>
      <c r="AC179" s="7">
        <f t="shared" si="42"/>
        <v>0.4744012969333208</v>
      </c>
      <c r="AD179" s="7">
        <f t="shared" si="43"/>
        <v>0.6395130403267861</v>
      </c>
      <c r="AE179" s="7">
        <f t="shared" si="44"/>
        <v>1.5102599819778129</v>
      </c>
    </row>
    <row r="180" spans="1:31" ht="12.75">
      <c r="A180" s="1" t="s">
        <v>363</v>
      </c>
      <c r="B180" s="1" t="s">
        <v>364</v>
      </c>
      <c r="C180" s="2" t="s">
        <v>348</v>
      </c>
      <c r="D180" s="1"/>
      <c r="E180" s="3">
        <v>966739806</v>
      </c>
      <c r="F180" s="4">
        <v>83.47</v>
      </c>
      <c r="G180" s="5">
        <f t="shared" si="30"/>
        <v>0.8347</v>
      </c>
      <c r="H180" s="4">
        <v>4546482.77</v>
      </c>
      <c r="I180" s="16">
        <v>326034.33</v>
      </c>
      <c r="J180" s="4">
        <v>0</v>
      </c>
      <c r="K180" s="4">
        <v>108664.04</v>
      </c>
      <c r="L180" s="6">
        <f t="shared" si="31"/>
        <v>4981181.14</v>
      </c>
      <c r="M180" s="4">
        <v>2937298</v>
      </c>
      <c r="N180" s="4">
        <v>0</v>
      </c>
      <c r="O180" s="4">
        <v>0</v>
      </c>
      <c r="P180" s="6">
        <f t="shared" si="32"/>
        <v>2937298</v>
      </c>
      <c r="Q180" s="4">
        <v>7351572.47</v>
      </c>
      <c r="R180" s="4">
        <v>0</v>
      </c>
      <c r="S180" s="6">
        <f t="shared" si="33"/>
        <v>7351572.47</v>
      </c>
      <c r="T180" s="6">
        <f t="shared" si="34"/>
        <v>15270051.61</v>
      </c>
      <c r="U180" s="7">
        <f t="shared" si="35"/>
        <v>0.7604499602036662</v>
      </c>
      <c r="V180" s="7">
        <f t="shared" si="36"/>
        <v>0.3038354251857505</v>
      </c>
      <c r="W180" s="7">
        <f t="shared" si="37"/>
        <v>0.5152556157390709</v>
      </c>
      <c r="X180" s="7">
        <f t="shared" si="38"/>
        <v>1.5795410011284876</v>
      </c>
      <c r="Y180" s="36">
        <v>170365.87786259543</v>
      </c>
      <c r="Z180" s="36">
        <f t="shared" si="39"/>
        <v>2690.998892772176</v>
      </c>
      <c r="AA180" s="6">
        <f t="shared" si="40"/>
        <v>1158188338.3251467</v>
      </c>
      <c r="AB180" s="7">
        <f t="shared" si="41"/>
        <v>0.4300838624574025</v>
      </c>
      <c r="AC180" s="7">
        <f t="shared" si="42"/>
        <v>0.253611429402546</v>
      </c>
      <c r="AD180" s="7">
        <f t="shared" si="43"/>
        <v>0.6347475817820002</v>
      </c>
      <c r="AE180" s="7">
        <f t="shared" si="44"/>
        <v>1.3184428736419487</v>
      </c>
    </row>
    <row r="181" spans="1:31" ht="12.75">
      <c r="A181" s="1" t="s">
        <v>365</v>
      </c>
      <c r="B181" s="1" t="s">
        <v>366</v>
      </c>
      <c r="C181" s="2" t="s">
        <v>348</v>
      </c>
      <c r="D181" s="1"/>
      <c r="E181" s="3">
        <v>1104427808</v>
      </c>
      <c r="F181" s="4">
        <v>88.57</v>
      </c>
      <c r="G181" s="5">
        <f t="shared" si="30"/>
        <v>0.8856999999999999</v>
      </c>
      <c r="H181" s="4">
        <v>4714969.53</v>
      </c>
      <c r="I181" s="16">
        <v>338101.63</v>
      </c>
      <c r="J181" s="4">
        <v>0</v>
      </c>
      <c r="K181" s="4">
        <v>112677.95</v>
      </c>
      <c r="L181" s="6">
        <f t="shared" si="31"/>
        <v>5165749.11</v>
      </c>
      <c r="M181" s="4">
        <v>1301256</v>
      </c>
      <c r="N181" s="4">
        <v>0</v>
      </c>
      <c r="O181" s="4">
        <v>0</v>
      </c>
      <c r="P181" s="6">
        <f t="shared" si="32"/>
        <v>1301256</v>
      </c>
      <c r="Q181" s="4">
        <v>4836395.54</v>
      </c>
      <c r="R181" s="4">
        <v>0</v>
      </c>
      <c r="S181" s="6">
        <f t="shared" si="33"/>
        <v>4836395.54</v>
      </c>
      <c r="T181" s="6">
        <f t="shared" si="34"/>
        <v>11303400.65</v>
      </c>
      <c r="U181" s="7">
        <f t="shared" si="35"/>
        <v>0.43790961301112036</v>
      </c>
      <c r="V181" s="7">
        <f t="shared" si="36"/>
        <v>0.11782173452843736</v>
      </c>
      <c r="W181" s="7">
        <f t="shared" si="37"/>
        <v>0.4677308079877685</v>
      </c>
      <c r="X181" s="7">
        <f t="shared" si="38"/>
        <v>1.0234621555273262</v>
      </c>
      <c r="Y181" s="36">
        <v>350909.1840339103</v>
      </c>
      <c r="Z181" s="36">
        <f t="shared" si="39"/>
        <v>3591.4226988568103</v>
      </c>
      <c r="AA181" s="6">
        <f t="shared" si="40"/>
        <v>1246954734.1086147</v>
      </c>
      <c r="AB181" s="7">
        <f t="shared" si="41"/>
        <v>0.41426917663476653</v>
      </c>
      <c r="AC181" s="7">
        <f t="shared" si="42"/>
        <v>0.10435471027183697</v>
      </c>
      <c r="AD181" s="7">
        <f t="shared" si="43"/>
        <v>0.38785654424394933</v>
      </c>
      <c r="AE181" s="7">
        <f t="shared" si="44"/>
        <v>0.9064804311505529</v>
      </c>
    </row>
    <row r="182" spans="1:31" ht="12.75">
      <c r="A182" s="1" t="s">
        <v>367</v>
      </c>
      <c r="B182" s="1" t="s">
        <v>368</v>
      </c>
      <c r="C182" s="2" t="s">
        <v>348</v>
      </c>
      <c r="D182" s="1"/>
      <c r="E182" s="3">
        <v>805669752</v>
      </c>
      <c r="F182" s="4">
        <v>98.95</v>
      </c>
      <c r="G182" s="5">
        <f t="shared" si="30"/>
        <v>0.9895</v>
      </c>
      <c r="H182" s="4">
        <v>3467792.89</v>
      </c>
      <c r="I182" s="16">
        <v>248647.44</v>
      </c>
      <c r="J182" s="4">
        <v>0</v>
      </c>
      <c r="K182" s="4">
        <v>82860.12</v>
      </c>
      <c r="L182" s="6">
        <f t="shared" si="31"/>
        <v>3799300.45</v>
      </c>
      <c r="M182" s="4">
        <v>9255202</v>
      </c>
      <c r="N182" s="4">
        <v>0</v>
      </c>
      <c r="O182" s="4">
        <v>0</v>
      </c>
      <c r="P182" s="6">
        <f t="shared" si="32"/>
        <v>9255202</v>
      </c>
      <c r="Q182" s="4">
        <v>0</v>
      </c>
      <c r="R182" s="4">
        <v>0</v>
      </c>
      <c r="S182" s="6">
        <f t="shared" si="33"/>
        <v>0</v>
      </c>
      <c r="T182" s="6">
        <f t="shared" si="34"/>
        <v>13054502.45</v>
      </c>
      <c r="U182" s="7">
        <f t="shared" si="35"/>
        <v>0</v>
      </c>
      <c r="V182" s="7">
        <f t="shared" si="36"/>
        <v>1.1487587782742028</v>
      </c>
      <c r="W182" s="7">
        <f t="shared" si="37"/>
        <v>0.471570446894474</v>
      </c>
      <c r="X182" s="7">
        <f t="shared" si="38"/>
        <v>1.6203292251686767</v>
      </c>
      <c r="Y182" s="36">
        <v>146997.77777777778</v>
      </c>
      <c r="Z182" s="36">
        <f t="shared" si="39"/>
        <v>2381.84795368184</v>
      </c>
      <c r="AA182" s="6">
        <f t="shared" si="40"/>
        <v>814219052.046488</v>
      </c>
      <c r="AB182" s="7">
        <f t="shared" si="41"/>
        <v>0.4666189572020821</v>
      </c>
      <c r="AC182" s="7">
        <f t="shared" si="42"/>
        <v>1.136696811102324</v>
      </c>
      <c r="AD182" s="7">
        <f t="shared" si="43"/>
        <v>0</v>
      </c>
      <c r="AE182" s="7">
        <f t="shared" si="44"/>
        <v>1.6033157683044057</v>
      </c>
    </row>
    <row r="183" spans="1:31" ht="12.75">
      <c r="A183" s="1" t="s">
        <v>369</v>
      </c>
      <c r="B183" s="1" t="s">
        <v>370</v>
      </c>
      <c r="C183" s="2" t="s">
        <v>348</v>
      </c>
      <c r="D183" s="1"/>
      <c r="E183" s="3">
        <v>104652865</v>
      </c>
      <c r="F183" s="4">
        <v>79.62</v>
      </c>
      <c r="G183" s="5">
        <f t="shared" si="30"/>
        <v>0.7962</v>
      </c>
      <c r="H183" s="4">
        <v>534121.25</v>
      </c>
      <c r="I183" s="16">
        <v>38297.49</v>
      </c>
      <c r="J183" s="4">
        <v>0</v>
      </c>
      <c r="K183" s="4">
        <v>12761.22</v>
      </c>
      <c r="L183" s="6">
        <f t="shared" si="31"/>
        <v>585179.96</v>
      </c>
      <c r="M183" s="4">
        <v>659968</v>
      </c>
      <c r="N183" s="4">
        <v>507540.78</v>
      </c>
      <c r="O183" s="4">
        <v>0</v>
      </c>
      <c r="P183" s="6">
        <f t="shared" si="32"/>
        <v>1167508.78</v>
      </c>
      <c r="Q183" s="4">
        <v>548434.97</v>
      </c>
      <c r="R183" s="4">
        <v>0</v>
      </c>
      <c r="S183" s="6">
        <f t="shared" si="33"/>
        <v>548434.97</v>
      </c>
      <c r="T183" s="6">
        <f t="shared" si="34"/>
        <v>2301123.71</v>
      </c>
      <c r="U183" s="7">
        <f t="shared" si="35"/>
        <v>0.5240515584547064</v>
      </c>
      <c r="V183" s="7">
        <f t="shared" si="36"/>
        <v>1.1156013550130712</v>
      </c>
      <c r="W183" s="7">
        <f t="shared" si="37"/>
        <v>0.5591628666831051</v>
      </c>
      <c r="X183" s="7">
        <f t="shared" si="38"/>
        <v>2.1988157801508827</v>
      </c>
      <c r="Y183" s="36">
        <v>111793.24840764332</v>
      </c>
      <c r="Z183" s="36">
        <f t="shared" si="39"/>
        <v>2458.1275871305365</v>
      </c>
      <c r="AA183" s="6">
        <f t="shared" si="40"/>
        <v>131440423.26048732</v>
      </c>
      <c r="AB183" s="7">
        <f t="shared" si="41"/>
        <v>0.4452054744530883</v>
      </c>
      <c r="AC183" s="7">
        <f t="shared" si="42"/>
        <v>0.8882417988614073</v>
      </c>
      <c r="AD183" s="7">
        <f t="shared" si="43"/>
        <v>0.41724985084163724</v>
      </c>
      <c r="AE183" s="7">
        <f t="shared" si="44"/>
        <v>1.7506971241561327</v>
      </c>
    </row>
    <row r="184" spans="1:31" ht="12.75">
      <c r="A184" s="1" t="s">
        <v>371</v>
      </c>
      <c r="B184" s="1" t="s">
        <v>372</v>
      </c>
      <c r="C184" s="2" t="s">
        <v>348</v>
      </c>
      <c r="D184" s="1"/>
      <c r="E184" s="3">
        <v>54945347</v>
      </c>
      <c r="F184" s="4">
        <v>91.48</v>
      </c>
      <c r="G184" s="5">
        <f t="shared" si="30"/>
        <v>0.9148000000000001</v>
      </c>
      <c r="H184" s="4">
        <v>237658.81</v>
      </c>
      <c r="I184" s="16">
        <v>17043.02</v>
      </c>
      <c r="J184" s="4">
        <v>0</v>
      </c>
      <c r="K184" s="4">
        <v>5679.91</v>
      </c>
      <c r="L184" s="6">
        <f t="shared" si="31"/>
        <v>260381.74</v>
      </c>
      <c r="M184" s="4">
        <v>423533.5</v>
      </c>
      <c r="N184" s="4">
        <v>0</v>
      </c>
      <c r="O184" s="4">
        <v>0</v>
      </c>
      <c r="P184" s="6">
        <f t="shared" si="32"/>
        <v>423533.5</v>
      </c>
      <c r="Q184" s="4">
        <v>626000</v>
      </c>
      <c r="R184" s="4">
        <v>0</v>
      </c>
      <c r="S184" s="6">
        <f t="shared" si="33"/>
        <v>626000</v>
      </c>
      <c r="T184" s="6">
        <f t="shared" si="34"/>
        <v>1309915.24</v>
      </c>
      <c r="U184" s="7">
        <f t="shared" si="35"/>
        <v>1.1393139440906614</v>
      </c>
      <c r="V184" s="7">
        <f t="shared" si="36"/>
        <v>0.7708268727468406</v>
      </c>
      <c r="W184" s="7">
        <f t="shared" si="37"/>
        <v>0.4738922478731456</v>
      </c>
      <c r="X184" s="7">
        <f t="shared" si="38"/>
        <v>2.384033064710648</v>
      </c>
      <c r="Y184" s="36">
        <v>73061.68929110105</v>
      </c>
      <c r="Z184" s="36">
        <f t="shared" si="39"/>
        <v>1741.8148303360076</v>
      </c>
      <c r="AA184" s="6">
        <f t="shared" si="40"/>
        <v>60062688.01923917</v>
      </c>
      <c r="AB184" s="7">
        <f t="shared" si="41"/>
        <v>0.4335166283543536</v>
      </c>
      <c r="AC184" s="7">
        <f t="shared" si="42"/>
        <v>0.7051524231888098</v>
      </c>
      <c r="AD184" s="7">
        <f t="shared" si="43"/>
        <v>1.0422443960541374</v>
      </c>
      <c r="AE184" s="7">
        <f t="shared" si="44"/>
        <v>2.180913447597301</v>
      </c>
    </row>
    <row r="185" spans="1:31" ht="12.75">
      <c r="A185" s="1" t="s">
        <v>373</v>
      </c>
      <c r="B185" s="1" t="s">
        <v>374</v>
      </c>
      <c r="C185" s="2" t="s">
        <v>348</v>
      </c>
      <c r="D185" s="1"/>
      <c r="E185" s="3">
        <v>493363189</v>
      </c>
      <c r="F185" s="4">
        <v>99.52</v>
      </c>
      <c r="G185" s="5">
        <f t="shared" si="30"/>
        <v>0.9952</v>
      </c>
      <c r="H185" s="4">
        <v>1910358.15</v>
      </c>
      <c r="I185" s="16">
        <v>136913.11</v>
      </c>
      <c r="J185" s="4">
        <v>0</v>
      </c>
      <c r="K185" s="4">
        <v>45552.04</v>
      </c>
      <c r="L185" s="6">
        <f t="shared" si="31"/>
        <v>2092823.2999999998</v>
      </c>
      <c r="M185" s="4">
        <v>5902665</v>
      </c>
      <c r="N185" s="4">
        <v>0</v>
      </c>
      <c r="O185" s="4">
        <v>0</v>
      </c>
      <c r="P185" s="6">
        <f t="shared" si="32"/>
        <v>5902665</v>
      </c>
      <c r="Q185" s="4">
        <v>6791591.33</v>
      </c>
      <c r="R185" s="4">
        <v>0</v>
      </c>
      <c r="S185" s="6">
        <f t="shared" si="33"/>
        <v>6791591.33</v>
      </c>
      <c r="T185" s="6">
        <f t="shared" si="34"/>
        <v>14787079.629999999</v>
      </c>
      <c r="U185" s="7">
        <f t="shared" si="35"/>
        <v>1.3765906093978975</v>
      </c>
      <c r="V185" s="7">
        <f t="shared" si="36"/>
        <v>1.1964137437906823</v>
      </c>
      <c r="W185" s="7">
        <f t="shared" si="37"/>
        <v>0.42419526763679966</v>
      </c>
      <c r="X185" s="7">
        <f t="shared" si="38"/>
        <v>2.9971996208253793</v>
      </c>
      <c r="Y185" s="36">
        <v>73367.48191526008</v>
      </c>
      <c r="Z185" s="36">
        <f t="shared" si="39"/>
        <v>2198.9698897733037</v>
      </c>
      <c r="AA185" s="6">
        <f t="shared" si="40"/>
        <v>495742754.2202572</v>
      </c>
      <c r="AB185" s="7">
        <f t="shared" si="41"/>
        <v>0.42215913035214303</v>
      </c>
      <c r="AC185" s="7">
        <f t="shared" si="42"/>
        <v>1.190670957820487</v>
      </c>
      <c r="AD185" s="7">
        <f t="shared" si="43"/>
        <v>1.3699829744727876</v>
      </c>
      <c r="AE185" s="7">
        <f t="shared" si="44"/>
        <v>2.9828130626454175</v>
      </c>
    </row>
    <row r="186" spans="1:31" ht="12.75">
      <c r="A186" s="1" t="s">
        <v>375</v>
      </c>
      <c r="B186" s="1" t="s">
        <v>376</v>
      </c>
      <c r="C186" s="2" t="s">
        <v>348</v>
      </c>
      <c r="D186" s="1"/>
      <c r="E186" s="3">
        <v>671139923</v>
      </c>
      <c r="F186" s="4">
        <v>96.5</v>
      </c>
      <c r="G186" s="5">
        <f t="shared" si="30"/>
        <v>0.965</v>
      </c>
      <c r="H186" s="4">
        <v>3009033.73</v>
      </c>
      <c r="I186" s="16">
        <v>215782.13</v>
      </c>
      <c r="J186" s="4">
        <v>0</v>
      </c>
      <c r="K186" s="4">
        <v>71914.47</v>
      </c>
      <c r="L186" s="6">
        <f t="shared" si="31"/>
        <v>3296730.33</v>
      </c>
      <c r="M186" s="4">
        <v>4030309</v>
      </c>
      <c r="N186" s="4">
        <v>0</v>
      </c>
      <c r="O186" s="4">
        <v>0</v>
      </c>
      <c r="P186" s="6">
        <f t="shared" si="32"/>
        <v>4030309</v>
      </c>
      <c r="Q186" s="4">
        <v>6739104.55</v>
      </c>
      <c r="R186" s="4">
        <v>0</v>
      </c>
      <c r="S186" s="6">
        <f t="shared" si="33"/>
        <v>6739104.55</v>
      </c>
      <c r="T186" s="6">
        <f t="shared" si="34"/>
        <v>14066143.879999999</v>
      </c>
      <c r="U186" s="7">
        <f t="shared" si="35"/>
        <v>1.0041280989329553</v>
      </c>
      <c r="V186" s="7">
        <f t="shared" si="36"/>
        <v>0.6005169506210406</v>
      </c>
      <c r="W186" s="7">
        <f t="shared" si="37"/>
        <v>0.49121356322592064</v>
      </c>
      <c r="X186" s="7">
        <f t="shared" si="38"/>
        <v>2.0958586127799164</v>
      </c>
      <c r="Y186" s="36">
        <v>121080.43656207366</v>
      </c>
      <c r="Z186" s="36">
        <f t="shared" si="39"/>
        <v>2537.6747580777437</v>
      </c>
      <c r="AA186" s="6">
        <f t="shared" si="40"/>
        <v>695481785.492228</v>
      </c>
      <c r="AB186" s="7">
        <f t="shared" si="41"/>
        <v>0.4740210885130134</v>
      </c>
      <c r="AC186" s="7">
        <f t="shared" si="42"/>
        <v>0.5794988573493042</v>
      </c>
      <c r="AD186" s="7">
        <f t="shared" si="43"/>
        <v>0.9689836154703018</v>
      </c>
      <c r="AE186" s="7">
        <f t="shared" si="44"/>
        <v>2.022503561332619</v>
      </c>
    </row>
    <row r="187" spans="1:31" ht="12.75">
      <c r="A187" s="1" t="s">
        <v>377</v>
      </c>
      <c r="B187" s="1" t="s">
        <v>378</v>
      </c>
      <c r="C187" s="2" t="s">
        <v>348</v>
      </c>
      <c r="D187" s="1"/>
      <c r="E187" s="3">
        <v>53530062</v>
      </c>
      <c r="F187" s="4">
        <v>88.68</v>
      </c>
      <c r="G187" s="5">
        <f t="shared" si="30"/>
        <v>0.8868</v>
      </c>
      <c r="H187" s="4">
        <v>250188.24</v>
      </c>
      <c r="I187" s="16">
        <v>17941.11</v>
      </c>
      <c r="J187" s="4">
        <v>0</v>
      </c>
      <c r="K187" s="4">
        <v>5979.52</v>
      </c>
      <c r="L187" s="6">
        <f t="shared" si="31"/>
        <v>274108.87</v>
      </c>
      <c r="M187" s="4">
        <v>636597</v>
      </c>
      <c r="N187" s="4">
        <v>0</v>
      </c>
      <c r="O187" s="4">
        <v>0</v>
      </c>
      <c r="P187" s="6">
        <f t="shared" si="32"/>
        <v>636597</v>
      </c>
      <c r="Q187" s="4">
        <v>220947.34</v>
      </c>
      <c r="R187" s="4">
        <v>0</v>
      </c>
      <c r="S187" s="6">
        <f t="shared" si="33"/>
        <v>220947.34</v>
      </c>
      <c r="T187" s="6">
        <f t="shared" si="34"/>
        <v>1131653.21</v>
      </c>
      <c r="U187" s="7">
        <f t="shared" si="35"/>
        <v>0.4127537532088044</v>
      </c>
      <c r="V187" s="7">
        <f t="shared" si="36"/>
        <v>1.1892326969469977</v>
      </c>
      <c r="W187" s="7">
        <f t="shared" si="37"/>
        <v>0.5120652951980516</v>
      </c>
      <c r="X187" s="7">
        <f t="shared" si="38"/>
        <v>2.1140517453538537</v>
      </c>
      <c r="Y187" s="36">
        <v>62398.080614203456</v>
      </c>
      <c r="Z187" s="36">
        <f t="shared" si="39"/>
        <v>1319.1277122918727</v>
      </c>
      <c r="AA187" s="6">
        <f t="shared" si="40"/>
        <v>60363173.20703653</v>
      </c>
      <c r="AB187" s="7">
        <f t="shared" si="41"/>
        <v>0.4540995037816321</v>
      </c>
      <c r="AC187" s="7">
        <f t="shared" si="42"/>
        <v>1.0546115556525977</v>
      </c>
      <c r="AD187" s="7">
        <f t="shared" si="43"/>
        <v>0.3660300283455678</v>
      </c>
      <c r="AE187" s="7">
        <f t="shared" si="44"/>
        <v>1.8747410877797976</v>
      </c>
    </row>
    <row r="188" spans="1:31" ht="12.75">
      <c r="A188" s="1" t="s">
        <v>379</v>
      </c>
      <c r="B188" s="1" t="s">
        <v>380</v>
      </c>
      <c r="C188" s="2" t="s">
        <v>381</v>
      </c>
      <c r="D188" s="3" t="s">
        <v>57</v>
      </c>
      <c r="E188" s="3">
        <v>363368654</v>
      </c>
      <c r="F188" s="4">
        <v>93.42</v>
      </c>
      <c r="G188" s="5">
        <f t="shared" si="30"/>
        <v>0.9342</v>
      </c>
      <c r="H188" s="4">
        <v>3967224.46</v>
      </c>
      <c r="I188" s="4">
        <v>0</v>
      </c>
      <c r="J188" s="4">
        <v>187846.28</v>
      </c>
      <c r="K188" s="4">
        <v>41194.38</v>
      </c>
      <c r="L188" s="6">
        <f t="shared" si="31"/>
        <v>4196265.12</v>
      </c>
      <c r="M188" s="4">
        <v>3369835</v>
      </c>
      <c r="N188" s="4">
        <v>0</v>
      </c>
      <c r="O188" s="4">
        <v>0</v>
      </c>
      <c r="P188" s="6">
        <f t="shared" si="32"/>
        <v>3369835</v>
      </c>
      <c r="Q188" s="4">
        <v>4528164.48</v>
      </c>
      <c r="R188" s="4">
        <v>0</v>
      </c>
      <c r="S188" s="6">
        <f t="shared" si="33"/>
        <v>4528164.48</v>
      </c>
      <c r="T188" s="6">
        <f t="shared" si="34"/>
        <v>12094264.600000001</v>
      </c>
      <c r="U188" s="7">
        <f t="shared" si="35"/>
        <v>1.2461626588186665</v>
      </c>
      <c r="V188" s="7">
        <f t="shared" si="36"/>
        <v>0.9273873689721183</v>
      </c>
      <c r="W188" s="7">
        <f t="shared" si="37"/>
        <v>1.1548230904914545</v>
      </c>
      <c r="X188" s="7">
        <f t="shared" si="38"/>
        <v>3.328373118282239</v>
      </c>
      <c r="Y188" s="36">
        <v>52787.56708407871</v>
      </c>
      <c r="Z188" s="36">
        <f t="shared" si="39"/>
        <v>1756.9671926216797</v>
      </c>
      <c r="AA188" s="6">
        <f t="shared" si="40"/>
        <v>388962378.5056733</v>
      </c>
      <c r="AB188" s="7">
        <f t="shared" si="41"/>
        <v>1.0788357311371168</v>
      </c>
      <c r="AC188" s="7">
        <f t="shared" si="42"/>
        <v>0.8663652800937529</v>
      </c>
      <c r="AD188" s="7">
        <f t="shared" si="43"/>
        <v>1.1641651558683983</v>
      </c>
      <c r="AE188" s="7">
        <f t="shared" si="44"/>
        <v>3.1093661670992683</v>
      </c>
    </row>
    <row r="189" spans="1:31" ht="12.75">
      <c r="A189" s="1" t="s">
        <v>382</v>
      </c>
      <c r="B189" s="1" t="s">
        <v>383</v>
      </c>
      <c r="C189" s="2" t="s">
        <v>381</v>
      </c>
      <c r="D189" s="1"/>
      <c r="E189" s="3">
        <v>115696559</v>
      </c>
      <c r="F189" s="4">
        <v>82.86</v>
      </c>
      <c r="G189" s="5">
        <f t="shared" si="30"/>
        <v>0.8286</v>
      </c>
      <c r="H189" s="4">
        <v>1357785.75</v>
      </c>
      <c r="I189" s="4">
        <v>0</v>
      </c>
      <c r="J189" s="4">
        <v>64358.4</v>
      </c>
      <c r="K189" s="4">
        <v>14113.69</v>
      </c>
      <c r="L189" s="6">
        <f t="shared" si="31"/>
        <v>1436257.8399999999</v>
      </c>
      <c r="M189" s="4">
        <v>914256</v>
      </c>
      <c r="N189" s="4">
        <v>0</v>
      </c>
      <c r="O189" s="4">
        <v>0</v>
      </c>
      <c r="P189" s="6">
        <f t="shared" si="32"/>
        <v>914256</v>
      </c>
      <c r="Q189" s="4">
        <v>648837</v>
      </c>
      <c r="R189" s="4">
        <v>0</v>
      </c>
      <c r="S189" s="6">
        <f t="shared" si="33"/>
        <v>648837</v>
      </c>
      <c r="T189" s="6">
        <f t="shared" si="34"/>
        <v>2999350.84</v>
      </c>
      <c r="U189" s="7">
        <f t="shared" si="35"/>
        <v>0.5608092458480118</v>
      </c>
      <c r="V189" s="7">
        <f t="shared" si="36"/>
        <v>0.7902188344253177</v>
      </c>
      <c r="W189" s="7">
        <f t="shared" si="37"/>
        <v>1.2414006539295606</v>
      </c>
      <c r="X189" s="7">
        <f t="shared" si="38"/>
        <v>2.59242873420289</v>
      </c>
      <c r="Y189" s="36">
        <v>42638.5877318117</v>
      </c>
      <c r="Z189" s="36">
        <f t="shared" si="39"/>
        <v>1105.3750002177946</v>
      </c>
      <c r="AA189" s="6">
        <f t="shared" si="40"/>
        <v>139628963.31160995</v>
      </c>
      <c r="AB189" s="7">
        <f t="shared" si="41"/>
        <v>1.0286245818460338</v>
      </c>
      <c r="AC189" s="7">
        <f t="shared" si="42"/>
        <v>0.6547753262048182</v>
      </c>
      <c r="AD189" s="7">
        <f t="shared" si="43"/>
        <v>0.46468654110966257</v>
      </c>
      <c r="AE189" s="7">
        <f t="shared" si="44"/>
        <v>2.1480864491605143</v>
      </c>
    </row>
    <row r="190" spans="1:31" ht="12.75">
      <c r="A190" s="1" t="s">
        <v>384</v>
      </c>
      <c r="B190" s="1" t="s">
        <v>385</v>
      </c>
      <c r="C190" s="2" t="s">
        <v>381</v>
      </c>
      <c r="D190" s="1"/>
      <c r="E190" s="3">
        <v>95069196</v>
      </c>
      <c r="F190" s="4">
        <v>81.54</v>
      </c>
      <c r="G190" s="5">
        <f t="shared" si="30"/>
        <v>0.8154</v>
      </c>
      <c r="H190" s="4">
        <v>1085710.36</v>
      </c>
      <c r="I190" s="4">
        <v>0</v>
      </c>
      <c r="J190" s="4">
        <v>51447.13</v>
      </c>
      <c r="K190" s="4">
        <v>11282.27</v>
      </c>
      <c r="L190" s="6">
        <f t="shared" si="31"/>
        <v>1148439.76</v>
      </c>
      <c r="M190" s="4">
        <v>1159559</v>
      </c>
      <c r="N190" s="4">
        <v>494130.57</v>
      </c>
      <c r="O190" s="4">
        <v>0</v>
      </c>
      <c r="P190" s="6">
        <f t="shared" si="32"/>
        <v>1653689.57</v>
      </c>
      <c r="Q190" s="4">
        <v>28500</v>
      </c>
      <c r="R190" s="4">
        <v>0</v>
      </c>
      <c r="S190" s="6">
        <f t="shared" si="33"/>
        <v>28500</v>
      </c>
      <c r="T190" s="6">
        <f t="shared" si="34"/>
        <v>2830629.33</v>
      </c>
      <c r="U190" s="7">
        <f t="shared" si="35"/>
        <v>0.029978164536071182</v>
      </c>
      <c r="V190" s="7">
        <f t="shared" si="36"/>
        <v>1.7394588779313964</v>
      </c>
      <c r="W190" s="7">
        <f t="shared" si="37"/>
        <v>1.208004073159512</v>
      </c>
      <c r="X190" s="7">
        <f t="shared" si="38"/>
        <v>2.9774411156269798</v>
      </c>
      <c r="Y190" s="36">
        <v>76333.5015136226</v>
      </c>
      <c r="Z190" s="36">
        <f t="shared" si="39"/>
        <v>2272.7850590643425</v>
      </c>
      <c r="AA190" s="6">
        <f t="shared" si="40"/>
        <v>116592097.13024282</v>
      </c>
      <c r="AB190" s="7">
        <f t="shared" si="41"/>
        <v>0.9850065212542662</v>
      </c>
      <c r="AC190" s="7">
        <f t="shared" si="42"/>
        <v>1.4183547690652607</v>
      </c>
      <c r="AD190" s="7">
        <f t="shared" si="43"/>
        <v>0.02444419536271244</v>
      </c>
      <c r="AE190" s="7">
        <f t="shared" si="44"/>
        <v>2.4278054856822395</v>
      </c>
    </row>
    <row r="191" spans="1:31" ht="12.75">
      <c r="A191" s="1" t="s">
        <v>386</v>
      </c>
      <c r="B191" s="1" t="s">
        <v>387</v>
      </c>
      <c r="C191" s="2" t="s">
        <v>381</v>
      </c>
      <c r="D191" s="1"/>
      <c r="E191" s="3">
        <v>75607857</v>
      </c>
      <c r="F191" s="4">
        <v>92.52</v>
      </c>
      <c r="G191" s="5">
        <f t="shared" si="30"/>
        <v>0.9251999999999999</v>
      </c>
      <c r="H191" s="4">
        <v>746170.65</v>
      </c>
      <c r="I191" s="4">
        <v>0</v>
      </c>
      <c r="J191" s="4">
        <v>35319.94</v>
      </c>
      <c r="K191" s="4">
        <v>7745.47</v>
      </c>
      <c r="L191" s="6">
        <f t="shared" si="31"/>
        <v>789236.06</v>
      </c>
      <c r="M191" s="4">
        <v>1149039</v>
      </c>
      <c r="N191" s="4">
        <v>0</v>
      </c>
      <c r="O191" s="4">
        <v>0</v>
      </c>
      <c r="P191" s="6">
        <f t="shared" si="32"/>
        <v>1149039</v>
      </c>
      <c r="Q191" s="4">
        <v>150040.3</v>
      </c>
      <c r="R191" s="4">
        <v>0</v>
      </c>
      <c r="S191" s="6">
        <f t="shared" si="33"/>
        <v>150040.3</v>
      </c>
      <c r="T191" s="6">
        <f t="shared" si="34"/>
        <v>2088315.36</v>
      </c>
      <c r="U191" s="7">
        <f t="shared" si="35"/>
        <v>0.1984453811460362</v>
      </c>
      <c r="V191" s="7">
        <f t="shared" si="36"/>
        <v>1.5197349132643714</v>
      </c>
      <c r="W191" s="7">
        <f t="shared" si="37"/>
        <v>1.0438545560152566</v>
      </c>
      <c r="X191" s="7">
        <f t="shared" si="38"/>
        <v>2.7620348504256644</v>
      </c>
      <c r="Y191" s="36">
        <v>58714.06882591093</v>
      </c>
      <c r="Z191" s="36">
        <f t="shared" si="39"/>
        <v>1621.7030430745706</v>
      </c>
      <c r="AA191" s="6">
        <f t="shared" si="40"/>
        <v>81720554.47470818</v>
      </c>
      <c r="AB191" s="7">
        <f t="shared" si="41"/>
        <v>0.9657742352253152</v>
      </c>
      <c r="AC191" s="7">
        <f t="shared" si="42"/>
        <v>1.4060587417521964</v>
      </c>
      <c r="AD191" s="7">
        <f t="shared" si="43"/>
        <v>0.18360166663631264</v>
      </c>
      <c r="AE191" s="7">
        <f t="shared" si="44"/>
        <v>2.5554346436138244</v>
      </c>
    </row>
    <row r="192" spans="1:31" ht="12.75">
      <c r="A192" s="1" t="s">
        <v>388</v>
      </c>
      <c r="B192" s="1" t="s">
        <v>389</v>
      </c>
      <c r="C192" s="2" t="s">
        <v>381</v>
      </c>
      <c r="D192" s="1"/>
      <c r="E192" s="3">
        <v>101975445</v>
      </c>
      <c r="F192" s="4">
        <v>66.63</v>
      </c>
      <c r="G192" s="5">
        <f t="shared" si="30"/>
        <v>0.6663</v>
      </c>
      <c r="H192" s="4">
        <v>1418064.67</v>
      </c>
      <c r="I192" s="4">
        <v>0</v>
      </c>
      <c r="J192" s="4">
        <v>67156.53</v>
      </c>
      <c r="K192" s="4">
        <v>14727.31</v>
      </c>
      <c r="L192" s="6">
        <f t="shared" si="31"/>
        <v>1499948.51</v>
      </c>
      <c r="M192" s="4">
        <v>567860</v>
      </c>
      <c r="N192" s="4">
        <v>643363.42</v>
      </c>
      <c r="O192" s="4">
        <v>0</v>
      </c>
      <c r="P192" s="6">
        <f t="shared" si="32"/>
        <v>1211223.42</v>
      </c>
      <c r="Q192" s="4">
        <v>336000</v>
      </c>
      <c r="R192" s="4">
        <v>0</v>
      </c>
      <c r="S192" s="6">
        <f t="shared" si="33"/>
        <v>336000</v>
      </c>
      <c r="T192" s="6">
        <f t="shared" si="34"/>
        <v>3047171.9299999997</v>
      </c>
      <c r="U192" s="7">
        <f t="shared" si="35"/>
        <v>0.3294910848391002</v>
      </c>
      <c r="V192" s="7">
        <f t="shared" si="36"/>
        <v>1.187759876899777</v>
      </c>
      <c r="W192" s="7">
        <f t="shared" si="37"/>
        <v>1.4708918504842023</v>
      </c>
      <c r="X192" s="7">
        <f t="shared" si="38"/>
        <v>2.9881428122230798</v>
      </c>
      <c r="Y192" s="36">
        <v>53321.45090681676</v>
      </c>
      <c r="Z192" s="36">
        <f t="shared" si="39"/>
        <v>1593.321102645103</v>
      </c>
      <c r="AA192" s="6">
        <f t="shared" si="40"/>
        <v>153047343.53894642</v>
      </c>
      <c r="AB192" s="7">
        <f t="shared" si="41"/>
        <v>0.980055239977624</v>
      </c>
      <c r="AC192" s="7">
        <f t="shared" si="42"/>
        <v>0.7914044059783215</v>
      </c>
      <c r="AD192" s="7">
        <f t="shared" si="43"/>
        <v>0.2195399098282925</v>
      </c>
      <c r="AE192" s="7">
        <f t="shared" si="44"/>
        <v>1.990999555784238</v>
      </c>
    </row>
    <row r="193" spans="1:31" ht="12.75">
      <c r="A193" s="1" t="s">
        <v>390</v>
      </c>
      <c r="B193" s="1" t="s">
        <v>391</v>
      </c>
      <c r="C193" s="2" t="s">
        <v>381</v>
      </c>
      <c r="D193" s="1"/>
      <c r="E193" s="3">
        <v>35375029</v>
      </c>
      <c r="F193" s="4">
        <v>87.97</v>
      </c>
      <c r="G193" s="5">
        <f t="shared" si="30"/>
        <v>0.8797</v>
      </c>
      <c r="H193" s="4">
        <v>407997.1</v>
      </c>
      <c r="I193" s="4">
        <v>0</v>
      </c>
      <c r="J193" s="4">
        <v>19300.86</v>
      </c>
      <c r="K193" s="4">
        <v>4232.65</v>
      </c>
      <c r="L193" s="6">
        <f t="shared" si="31"/>
        <v>431530.61</v>
      </c>
      <c r="M193" s="4">
        <v>347732</v>
      </c>
      <c r="N193" s="4">
        <v>178632.22</v>
      </c>
      <c r="O193" s="4">
        <v>0</v>
      </c>
      <c r="P193" s="6">
        <f t="shared" si="32"/>
        <v>526364.22</v>
      </c>
      <c r="Q193" s="4">
        <v>61395.87</v>
      </c>
      <c r="R193" s="4">
        <v>0</v>
      </c>
      <c r="S193" s="6">
        <f t="shared" si="33"/>
        <v>61395.87</v>
      </c>
      <c r="T193" s="6">
        <f t="shared" si="34"/>
        <v>1019290.7</v>
      </c>
      <c r="U193" s="7">
        <f t="shared" si="35"/>
        <v>0.17355708740196368</v>
      </c>
      <c r="V193" s="7">
        <f t="shared" si="36"/>
        <v>1.4879541724191943</v>
      </c>
      <c r="W193" s="7">
        <f t="shared" si="37"/>
        <v>1.2198735158634075</v>
      </c>
      <c r="X193" s="7">
        <f t="shared" si="38"/>
        <v>2.881384775684565</v>
      </c>
      <c r="Y193" s="36">
        <v>84334.24791086352</v>
      </c>
      <c r="Z193" s="36">
        <f t="shared" si="39"/>
        <v>2429.9941799917</v>
      </c>
      <c r="AA193" s="6">
        <f t="shared" si="40"/>
        <v>40212605.433670565</v>
      </c>
      <c r="AB193" s="7">
        <f t="shared" si="41"/>
        <v>1.0731227319050396</v>
      </c>
      <c r="AC193" s="7">
        <f t="shared" si="42"/>
        <v>1.3089532854771653</v>
      </c>
      <c r="AD193" s="7">
        <f t="shared" si="43"/>
        <v>0.15267816978750748</v>
      </c>
      <c r="AE193" s="7">
        <f t="shared" si="44"/>
        <v>2.5347541871697126</v>
      </c>
    </row>
    <row r="194" spans="1:31" ht="12.75">
      <c r="A194" s="1" t="s">
        <v>392</v>
      </c>
      <c r="B194" s="1" t="s">
        <v>393</v>
      </c>
      <c r="C194" s="2" t="s">
        <v>381</v>
      </c>
      <c r="D194" s="1"/>
      <c r="E194" s="3">
        <v>147454921</v>
      </c>
      <c r="F194" s="4">
        <v>80.77</v>
      </c>
      <c r="G194" s="5">
        <f aca="true" t="shared" si="45" ref="G194:G257">F194/100</f>
        <v>0.8077</v>
      </c>
      <c r="H194" s="4">
        <v>1734681.61</v>
      </c>
      <c r="I194" s="4">
        <v>0</v>
      </c>
      <c r="J194" s="4">
        <v>82076.38</v>
      </c>
      <c r="K194" s="4">
        <v>17999.21</v>
      </c>
      <c r="L194" s="6">
        <f aca="true" t="shared" si="46" ref="L194:L257">SUM(H194:K194)</f>
        <v>1834757.2000000002</v>
      </c>
      <c r="M194" s="4">
        <v>1897245</v>
      </c>
      <c r="N194" s="4">
        <v>746763.31</v>
      </c>
      <c r="O194" s="4">
        <v>0</v>
      </c>
      <c r="P194" s="6">
        <f aca="true" t="shared" si="47" ref="P194:P257">SUM(M194:O194)</f>
        <v>2644008.31</v>
      </c>
      <c r="Q194" s="4">
        <v>132000</v>
      </c>
      <c r="R194" s="4">
        <v>0</v>
      </c>
      <c r="S194" s="6">
        <f aca="true" t="shared" si="48" ref="S194:S257">Q194+R194</f>
        <v>132000</v>
      </c>
      <c r="T194" s="6">
        <f aca="true" t="shared" si="49" ref="T194:T257">L194+P194+S194</f>
        <v>4610765.51</v>
      </c>
      <c r="U194" s="7">
        <f aca="true" t="shared" si="50" ref="U194:U257">(S194/E194)*100</f>
        <v>0.08951888421546812</v>
      </c>
      <c r="V194" s="7">
        <f aca="true" t="shared" si="51" ref="V194:V257">(P194/E194)*100</f>
        <v>1.7930960133911027</v>
      </c>
      <c r="W194" s="7">
        <f aca="true" t="shared" si="52" ref="W194:W257">(L194/E194)*100</f>
        <v>1.2442834647749736</v>
      </c>
      <c r="X194" s="7">
        <f aca="true" t="shared" si="53" ref="X194:X257">(T194/E194)*100</f>
        <v>3.1268983623815445</v>
      </c>
      <c r="Y194" s="36">
        <v>85419.79030144168</v>
      </c>
      <c r="Z194" s="36">
        <f aca="true" t="shared" si="54" ref="Z194:Z257">(Y194/100)*X194</f>
        <v>2670.9900240855295</v>
      </c>
      <c r="AA194" s="6">
        <f aca="true" t="shared" si="55" ref="AA194:AA257">E194/G194</f>
        <v>182561496.84288722</v>
      </c>
      <c r="AB194" s="7">
        <f aca="true" t="shared" si="56" ref="AB194:AB257">(L194/AA194)*100</f>
        <v>1.0050077544987461</v>
      </c>
      <c r="AC194" s="7">
        <f aca="true" t="shared" si="57" ref="AC194:AC257">(P194/AA194)*100</f>
        <v>1.4482836500159937</v>
      </c>
      <c r="AD194" s="7">
        <f aca="true" t="shared" si="58" ref="AD194:AD257">(Q194/AA194)*100</f>
        <v>0.0723044027808336</v>
      </c>
      <c r="AE194" s="7">
        <f aca="true" t="shared" si="59" ref="AE194:AE257">(T194/AA194)*100</f>
        <v>2.525595807295573</v>
      </c>
    </row>
    <row r="195" spans="1:31" ht="12.75">
      <c r="A195" s="1" t="s">
        <v>394</v>
      </c>
      <c r="B195" s="1" t="s">
        <v>395</v>
      </c>
      <c r="C195" s="2" t="s">
        <v>381</v>
      </c>
      <c r="D195" s="1"/>
      <c r="E195" s="3">
        <v>99379980</v>
      </c>
      <c r="F195" s="4">
        <v>97.61</v>
      </c>
      <c r="G195" s="5">
        <f t="shared" si="45"/>
        <v>0.9761</v>
      </c>
      <c r="H195" s="4">
        <v>963757.64</v>
      </c>
      <c r="I195" s="4">
        <v>0</v>
      </c>
      <c r="J195" s="4">
        <v>45937.77</v>
      </c>
      <c r="K195" s="4">
        <v>10074.08</v>
      </c>
      <c r="L195" s="6">
        <f t="shared" si="46"/>
        <v>1019769.49</v>
      </c>
      <c r="M195" s="4">
        <v>1082849.5</v>
      </c>
      <c r="N195" s="4">
        <v>0</v>
      </c>
      <c r="O195" s="4">
        <v>0</v>
      </c>
      <c r="P195" s="6">
        <f t="shared" si="47"/>
        <v>1082849.5</v>
      </c>
      <c r="Q195" s="4">
        <v>516000</v>
      </c>
      <c r="R195" s="4">
        <v>0</v>
      </c>
      <c r="S195" s="6">
        <f t="shared" si="48"/>
        <v>516000</v>
      </c>
      <c r="T195" s="6">
        <f t="shared" si="49"/>
        <v>2618618.99</v>
      </c>
      <c r="U195" s="7">
        <f t="shared" si="50"/>
        <v>0.5192192632761649</v>
      </c>
      <c r="V195" s="7">
        <f t="shared" si="51"/>
        <v>1.0896052705987664</v>
      </c>
      <c r="W195" s="7">
        <f t="shared" si="52"/>
        <v>1.0261317118397488</v>
      </c>
      <c r="X195" s="7">
        <f t="shared" si="53"/>
        <v>2.6349562457146805</v>
      </c>
      <c r="Y195" s="36">
        <v>73359.42307692308</v>
      </c>
      <c r="Z195" s="36">
        <f t="shared" si="54"/>
        <v>1932.9887001856412</v>
      </c>
      <c r="AA195" s="6">
        <f t="shared" si="55"/>
        <v>101813318.30755046</v>
      </c>
      <c r="AB195" s="7">
        <f t="shared" si="56"/>
        <v>1.0016071639267787</v>
      </c>
      <c r="AC195" s="7">
        <f t="shared" si="57"/>
        <v>1.0635637046314559</v>
      </c>
      <c r="AD195" s="7">
        <f t="shared" si="58"/>
        <v>0.5068099228838645</v>
      </c>
      <c r="AE195" s="7">
        <f t="shared" si="59"/>
        <v>2.5719807914420993</v>
      </c>
    </row>
    <row r="196" spans="1:31" ht="12.75">
      <c r="A196" s="1" t="s">
        <v>396</v>
      </c>
      <c r="B196" s="1" t="s">
        <v>397</v>
      </c>
      <c r="C196" s="2" t="s">
        <v>381</v>
      </c>
      <c r="D196" s="1"/>
      <c r="E196" s="3">
        <v>134476022</v>
      </c>
      <c r="F196" s="4">
        <v>95.32</v>
      </c>
      <c r="G196" s="5">
        <f t="shared" si="45"/>
        <v>0.9531999999999999</v>
      </c>
      <c r="H196" s="4">
        <v>1166447.84</v>
      </c>
      <c r="I196" s="4">
        <v>0</v>
      </c>
      <c r="J196" s="4">
        <v>58818.1</v>
      </c>
      <c r="K196" s="4">
        <v>12898.71</v>
      </c>
      <c r="L196" s="6">
        <f t="shared" si="46"/>
        <v>1238164.6500000001</v>
      </c>
      <c r="M196" s="4">
        <v>1478624</v>
      </c>
      <c r="N196" s="4">
        <v>0</v>
      </c>
      <c r="O196" s="4">
        <v>0</v>
      </c>
      <c r="P196" s="6">
        <f t="shared" si="47"/>
        <v>1478624</v>
      </c>
      <c r="Q196" s="4">
        <v>441614.01</v>
      </c>
      <c r="R196" s="4">
        <v>0</v>
      </c>
      <c r="S196" s="6">
        <f t="shared" si="48"/>
        <v>441614.01</v>
      </c>
      <c r="T196" s="6">
        <f t="shared" si="49"/>
        <v>3158402.66</v>
      </c>
      <c r="U196" s="7">
        <f t="shared" si="50"/>
        <v>0.32839609874837017</v>
      </c>
      <c r="V196" s="7">
        <f t="shared" si="51"/>
        <v>1.099544720321962</v>
      </c>
      <c r="W196" s="7">
        <f t="shared" si="52"/>
        <v>0.9207326567110976</v>
      </c>
      <c r="X196" s="7">
        <f t="shared" si="53"/>
        <v>2.3486734757814296</v>
      </c>
      <c r="Y196" s="36">
        <v>74691.63120567377</v>
      </c>
      <c r="Z196" s="36">
        <f t="shared" si="54"/>
        <v>1754.262530756145</v>
      </c>
      <c r="AA196" s="6">
        <f t="shared" si="55"/>
        <v>141078495.59378934</v>
      </c>
      <c r="AB196" s="7">
        <f t="shared" si="56"/>
        <v>0.8776423683770183</v>
      </c>
      <c r="AC196" s="7">
        <f t="shared" si="57"/>
        <v>1.0480860274108943</v>
      </c>
      <c r="AD196" s="7">
        <f t="shared" si="58"/>
        <v>0.31302716132694647</v>
      </c>
      <c r="AE196" s="7">
        <f t="shared" si="59"/>
        <v>2.238755557114859</v>
      </c>
    </row>
    <row r="197" spans="1:31" ht="12.75">
      <c r="A197" s="1" t="s">
        <v>398</v>
      </c>
      <c r="B197" s="1" t="s">
        <v>399</v>
      </c>
      <c r="C197" s="2" t="s">
        <v>381</v>
      </c>
      <c r="D197" s="3" t="s">
        <v>57</v>
      </c>
      <c r="E197" s="3">
        <v>665682204</v>
      </c>
      <c r="F197" s="4">
        <v>75.26</v>
      </c>
      <c r="G197" s="5">
        <f t="shared" si="45"/>
        <v>0.7526</v>
      </c>
      <c r="H197" s="4">
        <v>8513652.43</v>
      </c>
      <c r="I197" s="4">
        <v>0</v>
      </c>
      <c r="J197" s="4">
        <v>407157.59</v>
      </c>
      <c r="K197" s="4">
        <v>89288.99</v>
      </c>
      <c r="L197" s="6">
        <f t="shared" si="46"/>
        <v>9010099.01</v>
      </c>
      <c r="M197" s="4">
        <v>8088089</v>
      </c>
      <c r="N197" s="4">
        <v>0</v>
      </c>
      <c r="O197" s="4">
        <v>73362.5</v>
      </c>
      <c r="P197" s="6">
        <f t="shared" si="47"/>
        <v>8161451.5</v>
      </c>
      <c r="Q197" s="4">
        <v>8233049.74</v>
      </c>
      <c r="R197" s="4">
        <v>0</v>
      </c>
      <c r="S197" s="6">
        <f t="shared" si="48"/>
        <v>8233049.74</v>
      </c>
      <c r="T197" s="6">
        <f t="shared" si="49"/>
        <v>25404600.25</v>
      </c>
      <c r="U197" s="7">
        <f t="shared" si="50"/>
        <v>1.2367838122348243</v>
      </c>
      <c r="V197" s="7">
        <f t="shared" si="51"/>
        <v>1.2260281934771384</v>
      </c>
      <c r="W197" s="7">
        <f t="shared" si="52"/>
        <v>1.353513576877894</v>
      </c>
      <c r="X197" s="7">
        <f t="shared" si="53"/>
        <v>3.816325582589857</v>
      </c>
      <c r="Y197" s="36">
        <v>59296.54763473448</v>
      </c>
      <c r="Z197" s="36">
        <f t="shared" si="54"/>
        <v>2262.949316976953</v>
      </c>
      <c r="AA197" s="6">
        <f t="shared" si="55"/>
        <v>884509970.7680042</v>
      </c>
      <c r="AB197" s="7">
        <f t="shared" si="56"/>
        <v>1.0186543179583032</v>
      </c>
      <c r="AC197" s="7">
        <f t="shared" si="57"/>
        <v>0.9227088184108945</v>
      </c>
      <c r="AD197" s="7">
        <f t="shared" si="58"/>
        <v>0.9308034970879289</v>
      </c>
      <c r="AE197" s="7">
        <f t="shared" si="59"/>
        <v>2.8721666334571267</v>
      </c>
    </row>
    <row r="198" spans="1:31" ht="12.75">
      <c r="A198" s="1" t="s">
        <v>400</v>
      </c>
      <c r="B198" s="1" t="s">
        <v>401</v>
      </c>
      <c r="C198" s="2" t="s">
        <v>381</v>
      </c>
      <c r="D198" s="1"/>
      <c r="E198" s="3">
        <v>17910151</v>
      </c>
      <c r="F198" s="4">
        <v>105.48</v>
      </c>
      <c r="G198" s="5">
        <f t="shared" si="45"/>
        <v>1.0548</v>
      </c>
      <c r="H198" s="4">
        <v>153995.24</v>
      </c>
      <c r="I198" s="4">
        <v>0</v>
      </c>
      <c r="J198" s="4">
        <v>7284.96</v>
      </c>
      <c r="K198" s="4">
        <v>1597.58</v>
      </c>
      <c r="L198" s="6">
        <f t="shared" si="46"/>
        <v>162877.77999999997</v>
      </c>
      <c r="M198" s="4">
        <v>205886</v>
      </c>
      <c r="N198" s="4">
        <v>75965.39</v>
      </c>
      <c r="O198" s="4">
        <v>0</v>
      </c>
      <c r="P198" s="6">
        <f t="shared" si="47"/>
        <v>281851.39</v>
      </c>
      <c r="Q198" s="4">
        <v>54444.78</v>
      </c>
      <c r="R198" s="4">
        <v>0</v>
      </c>
      <c r="S198" s="6">
        <f t="shared" si="48"/>
        <v>54444.78</v>
      </c>
      <c r="T198" s="6">
        <f t="shared" si="49"/>
        <v>499173.94999999995</v>
      </c>
      <c r="U198" s="7">
        <f t="shared" si="50"/>
        <v>0.303988391834329</v>
      </c>
      <c r="V198" s="7">
        <f t="shared" si="51"/>
        <v>1.5736963356702018</v>
      </c>
      <c r="W198" s="7">
        <f t="shared" si="52"/>
        <v>0.9094160065987159</v>
      </c>
      <c r="X198" s="7">
        <f t="shared" si="53"/>
        <v>2.7871007341032468</v>
      </c>
      <c r="Y198" s="36">
        <v>86854.05405405405</v>
      </c>
      <c r="Z198" s="36">
        <f t="shared" si="54"/>
        <v>2420.709978138971</v>
      </c>
      <c r="AA198" s="6">
        <f t="shared" si="55"/>
        <v>16979665.339400835</v>
      </c>
      <c r="AB198" s="7">
        <f t="shared" si="56"/>
        <v>0.9592520037603254</v>
      </c>
      <c r="AC198" s="7">
        <f t="shared" si="57"/>
        <v>1.6599348948649288</v>
      </c>
      <c r="AD198" s="7">
        <f t="shared" si="58"/>
        <v>0.32064695570685026</v>
      </c>
      <c r="AE198" s="7">
        <f t="shared" si="59"/>
        <v>2.9398338543321043</v>
      </c>
    </row>
    <row r="199" spans="1:31" ht="12.75">
      <c r="A199" s="1" t="s">
        <v>402</v>
      </c>
      <c r="B199" s="1" t="s">
        <v>403</v>
      </c>
      <c r="C199" s="2" t="s">
        <v>381</v>
      </c>
      <c r="D199" s="1"/>
      <c r="E199" s="3">
        <v>47718721</v>
      </c>
      <c r="F199" s="4">
        <v>76.65</v>
      </c>
      <c r="G199" s="5">
        <f t="shared" si="45"/>
        <v>0.7665000000000001</v>
      </c>
      <c r="H199" s="4">
        <v>594397.77</v>
      </c>
      <c r="I199" s="4">
        <v>0</v>
      </c>
      <c r="J199" s="4">
        <v>28118.8</v>
      </c>
      <c r="K199" s="4">
        <v>6166.41</v>
      </c>
      <c r="L199" s="6">
        <f t="shared" si="46"/>
        <v>628682.9800000001</v>
      </c>
      <c r="M199" s="4">
        <v>483230</v>
      </c>
      <c r="N199" s="4">
        <v>272530.89</v>
      </c>
      <c r="O199" s="4">
        <v>0</v>
      </c>
      <c r="P199" s="6">
        <f t="shared" si="47"/>
        <v>755760.89</v>
      </c>
      <c r="Q199" s="4">
        <v>0</v>
      </c>
      <c r="R199" s="4">
        <v>0</v>
      </c>
      <c r="S199" s="6">
        <f t="shared" si="48"/>
        <v>0</v>
      </c>
      <c r="T199" s="6">
        <f t="shared" si="49"/>
        <v>1384443.87</v>
      </c>
      <c r="U199" s="7">
        <f t="shared" si="50"/>
        <v>0</v>
      </c>
      <c r="V199" s="7">
        <f t="shared" si="51"/>
        <v>1.5837827883106927</v>
      </c>
      <c r="W199" s="7">
        <f t="shared" si="52"/>
        <v>1.3174765937251336</v>
      </c>
      <c r="X199" s="7">
        <f t="shared" si="53"/>
        <v>2.9012593820358266</v>
      </c>
      <c r="Y199" s="36">
        <v>82325.09803921569</v>
      </c>
      <c r="Z199" s="36">
        <f t="shared" si="54"/>
        <v>2388.4646306329378</v>
      </c>
      <c r="AA199" s="6">
        <f t="shared" si="55"/>
        <v>62255343.77038486</v>
      </c>
      <c r="AB199" s="7">
        <f t="shared" si="56"/>
        <v>1.009845809090315</v>
      </c>
      <c r="AC199" s="7">
        <f t="shared" si="57"/>
        <v>1.213969507240146</v>
      </c>
      <c r="AD199" s="7">
        <f t="shared" si="58"/>
        <v>0</v>
      </c>
      <c r="AE199" s="7">
        <f t="shared" si="59"/>
        <v>2.223815316330461</v>
      </c>
    </row>
    <row r="200" spans="1:31" ht="12.75">
      <c r="A200" s="1" t="s">
        <v>404</v>
      </c>
      <c r="B200" s="1" t="s">
        <v>405</v>
      </c>
      <c r="C200" s="2" t="s">
        <v>381</v>
      </c>
      <c r="D200" s="1"/>
      <c r="E200" s="3">
        <v>365520364</v>
      </c>
      <c r="F200" s="4">
        <v>107.87</v>
      </c>
      <c r="G200" s="5">
        <f t="shared" si="45"/>
        <v>1.0787</v>
      </c>
      <c r="H200" s="4">
        <v>3282407.53</v>
      </c>
      <c r="I200" s="4">
        <v>0</v>
      </c>
      <c r="J200" s="4">
        <v>155412.86</v>
      </c>
      <c r="K200" s="4">
        <v>34081.78</v>
      </c>
      <c r="L200" s="6">
        <f t="shared" si="46"/>
        <v>3471902.1699999995</v>
      </c>
      <c r="M200" s="4">
        <v>3104339</v>
      </c>
      <c r="N200" s="4">
        <v>1463532.38</v>
      </c>
      <c r="O200" s="4">
        <v>0</v>
      </c>
      <c r="P200" s="6">
        <f t="shared" si="47"/>
        <v>4567871.38</v>
      </c>
      <c r="Q200" s="4">
        <v>0</v>
      </c>
      <c r="R200" s="4">
        <v>0</v>
      </c>
      <c r="S200" s="6">
        <f t="shared" si="48"/>
        <v>0</v>
      </c>
      <c r="T200" s="6">
        <f t="shared" si="49"/>
        <v>8039773.549999999</v>
      </c>
      <c r="U200" s="7">
        <f t="shared" si="50"/>
        <v>0</v>
      </c>
      <c r="V200" s="7">
        <f t="shared" si="51"/>
        <v>1.2496899844409215</v>
      </c>
      <c r="W200" s="7">
        <f t="shared" si="52"/>
        <v>0.9498519130386944</v>
      </c>
      <c r="X200" s="7">
        <f t="shared" si="53"/>
        <v>2.199541897479616</v>
      </c>
      <c r="Y200" s="36">
        <v>111229.90886495443</v>
      </c>
      <c r="Z200" s="36">
        <f t="shared" si="54"/>
        <v>2446.5484480130663</v>
      </c>
      <c r="AA200" s="6">
        <f t="shared" si="55"/>
        <v>338852659.6829517</v>
      </c>
      <c r="AB200" s="7">
        <f t="shared" si="56"/>
        <v>1.0246052585948398</v>
      </c>
      <c r="AC200" s="7">
        <f t="shared" si="57"/>
        <v>1.3480405862164222</v>
      </c>
      <c r="AD200" s="7">
        <f t="shared" si="58"/>
        <v>0</v>
      </c>
      <c r="AE200" s="7">
        <f t="shared" si="59"/>
        <v>2.3726458448112617</v>
      </c>
    </row>
    <row r="201" spans="1:31" ht="12.75">
      <c r="A201" s="1" t="s">
        <v>406</v>
      </c>
      <c r="B201" s="1" t="s">
        <v>407</v>
      </c>
      <c r="C201" s="2" t="s">
        <v>381</v>
      </c>
      <c r="D201" s="3" t="s">
        <v>57</v>
      </c>
      <c r="E201" s="3">
        <v>1658258479</v>
      </c>
      <c r="F201" s="4">
        <v>87.76</v>
      </c>
      <c r="G201" s="5">
        <f t="shared" si="45"/>
        <v>0.8776</v>
      </c>
      <c r="H201" s="4">
        <v>18745601.95</v>
      </c>
      <c r="I201" s="4">
        <v>0</v>
      </c>
      <c r="J201" s="4">
        <v>0</v>
      </c>
      <c r="K201" s="4">
        <v>196532.53</v>
      </c>
      <c r="L201" s="6">
        <f t="shared" si="46"/>
        <v>18942134.48</v>
      </c>
      <c r="M201" s="4">
        <v>16914587</v>
      </c>
      <c r="N201" s="4">
        <v>0</v>
      </c>
      <c r="O201" s="4">
        <v>0</v>
      </c>
      <c r="P201" s="6">
        <f t="shared" si="47"/>
        <v>16914587</v>
      </c>
      <c r="Q201" s="4">
        <v>12467390.4</v>
      </c>
      <c r="R201" s="4">
        <v>0</v>
      </c>
      <c r="S201" s="6">
        <f t="shared" si="48"/>
        <v>12467390.4</v>
      </c>
      <c r="T201" s="6">
        <f t="shared" si="49"/>
        <v>48324111.88</v>
      </c>
      <c r="U201" s="7">
        <f t="shared" si="50"/>
        <v>0.7518363727902277</v>
      </c>
      <c r="V201" s="7">
        <f t="shared" si="51"/>
        <v>1.0200211374887835</v>
      </c>
      <c r="W201" s="7">
        <f t="shared" si="52"/>
        <v>1.1422908261818694</v>
      </c>
      <c r="X201" s="7">
        <f t="shared" si="53"/>
        <v>2.914148336460881</v>
      </c>
      <c r="Y201" s="36">
        <v>84933.4752376898</v>
      </c>
      <c r="Z201" s="36">
        <f t="shared" si="54"/>
        <v>2475.0874557375514</v>
      </c>
      <c r="AA201" s="6">
        <f t="shared" si="55"/>
        <v>1889537920.464904</v>
      </c>
      <c r="AB201" s="7">
        <f t="shared" si="56"/>
        <v>1.0024744290572085</v>
      </c>
      <c r="AC201" s="7">
        <f t="shared" si="57"/>
        <v>0.8951705502601566</v>
      </c>
      <c r="AD201" s="7">
        <f t="shared" si="58"/>
        <v>0.6598116007607039</v>
      </c>
      <c r="AE201" s="7">
        <f t="shared" si="59"/>
        <v>2.5574565800780693</v>
      </c>
    </row>
    <row r="202" spans="1:31" ht="12.75">
      <c r="A202" s="1" t="s">
        <v>408</v>
      </c>
      <c r="B202" s="1" t="s">
        <v>409</v>
      </c>
      <c r="C202" s="2" t="s">
        <v>410</v>
      </c>
      <c r="D202" s="1"/>
      <c r="E202" s="3">
        <v>433092000</v>
      </c>
      <c r="F202" s="4">
        <v>30.59</v>
      </c>
      <c r="G202" s="5">
        <f t="shared" si="45"/>
        <v>0.3059</v>
      </c>
      <c r="H202" s="4">
        <v>10503306.64</v>
      </c>
      <c r="I202" s="4">
        <v>0</v>
      </c>
      <c r="J202" s="4">
        <v>0</v>
      </c>
      <c r="K202" s="4">
        <v>141196.54</v>
      </c>
      <c r="L202" s="6">
        <f t="shared" si="46"/>
        <v>10644503.18</v>
      </c>
      <c r="M202" s="4">
        <v>24454980</v>
      </c>
      <c r="N202" s="4">
        <v>0</v>
      </c>
      <c r="O202" s="4">
        <v>0</v>
      </c>
      <c r="P202" s="6">
        <f t="shared" si="47"/>
        <v>24454980</v>
      </c>
      <c r="Q202" s="4">
        <v>21210398.55</v>
      </c>
      <c r="R202" s="4">
        <v>0</v>
      </c>
      <c r="S202" s="6">
        <f t="shared" si="48"/>
        <v>21210398.55</v>
      </c>
      <c r="T202" s="6">
        <f t="shared" si="49"/>
        <v>56309881.730000004</v>
      </c>
      <c r="U202" s="7">
        <f t="shared" si="50"/>
        <v>4.897434852179214</v>
      </c>
      <c r="V202" s="7">
        <f t="shared" si="51"/>
        <v>5.646601645839683</v>
      </c>
      <c r="W202" s="7">
        <f t="shared" si="52"/>
        <v>2.4577926121932525</v>
      </c>
      <c r="X202" s="7">
        <f t="shared" si="53"/>
        <v>13.00182911021215</v>
      </c>
      <c r="Y202" s="36">
        <v>39423.49478847333</v>
      </c>
      <c r="Z202" s="36">
        <f t="shared" si="54"/>
        <v>5125.775421670695</v>
      </c>
      <c r="AA202" s="6">
        <f t="shared" si="55"/>
        <v>1415796011.7685518</v>
      </c>
      <c r="AB202" s="7">
        <f t="shared" si="56"/>
        <v>0.7518387600699159</v>
      </c>
      <c r="AC202" s="7">
        <f t="shared" si="57"/>
        <v>1.727295443462359</v>
      </c>
      <c r="AD202" s="7">
        <f t="shared" si="58"/>
        <v>1.4981253212816215</v>
      </c>
      <c r="AE202" s="7">
        <f t="shared" si="59"/>
        <v>3.977259524813897</v>
      </c>
    </row>
    <row r="203" spans="1:31" ht="12.75">
      <c r="A203" s="1" t="s">
        <v>411</v>
      </c>
      <c r="B203" s="1" t="s">
        <v>412</v>
      </c>
      <c r="C203" s="2" t="s">
        <v>410</v>
      </c>
      <c r="D203" s="1"/>
      <c r="E203" s="3">
        <v>2059082000</v>
      </c>
      <c r="F203" s="4">
        <v>95.72</v>
      </c>
      <c r="G203" s="5">
        <f t="shared" si="45"/>
        <v>0.9571999999999999</v>
      </c>
      <c r="H203" s="4">
        <v>16006219.63</v>
      </c>
      <c r="I203" s="4">
        <v>0</v>
      </c>
      <c r="J203" s="4">
        <v>0</v>
      </c>
      <c r="K203" s="4">
        <v>214348.91</v>
      </c>
      <c r="L203" s="6">
        <f t="shared" si="46"/>
        <v>16220568.540000001</v>
      </c>
      <c r="M203" s="4">
        <v>36562557.5</v>
      </c>
      <c r="N203" s="4">
        <v>0</v>
      </c>
      <c r="O203" s="4">
        <v>0</v>
      </c>
      <c r="P203" s="6">
        <f t="shared" si="47"/>
        <v>36562557.5</v>
      </c>
      <c r="Q203" s="4">
        <v>24502073.72</v>
      </c>
      <c r="R203" s="4">
        <v>0</v>
      </c>
      <c r="S203" s="6">
        <f t="shared" si="48"/>
        <v>24502073.72</v>
      </c>
      <c r="T203" s="6">
        <f t="shared" si="49"/>
        <v>77285199.75999999</v>
      </c>
      <c r="U203" s="7">
        <f t="shared" si="50"/>
        <v>1.1899513336525693</v>
      </c>
      <c r="V203" s="7">
        <f t="shared" si="51"/>
        <v>1.7756727269725052</v>
      </c>
      <c r="W203" s="7">
        <f t="shared" si="52"/>
        <v>0.7877572889277843</v>
      </c>
      <c r="X203" s="7">
        <f t="shared" si="53"/>
        <v>3.7533813495528583</v>
      </c>
      <c r="Y203" s="36">
        <v>137820.8725701944</v>
      </c>
      <c r="Z203" s="36">
        <f t="shared" si="54"/>
        <v>5172.9429268406875</v>
      </c>
      <c r="AA203" s="6">
        <f t="shared" si="55"/>
        <v>2151151274.550773</v>
      </c>
      <c r="AB203" s="7">
        <f t="shared" si="56"/>
        <v>0.7540412769616752</v>
      </c>
      <c r="AC203" s="7">
        <f t="shared" si="57"/>
        <v>1.6996739342580818</v>
      </c>
      <c r="AD203" s="7">
        <f t="shared" si="58"/>
        <v>1.1390214165722394</v>
      </c>
      <c r="AE203" s="7">
        <f t="shared" si="59"/>
        <v>3.592736627791996</v>
      </c>
    </row>
    <row r="204" spans="1:31" ht="12.75">
      <c r="A204" s="1" t="s">
        <v>413</v>
      </c>
      <c r="B204" s="1" t="s">
        <v>414</v>
      </c>
      <c r="C204" s="2" t="s">
        <v>410</v>
      </c>
      <c r="D204" s="1"/>
      <c r="E204" s="3">
        <v>105096400</v>
      </c>
      <c r="F204" s="4">
        <v>20.65</v>
      </c>
      <c r="G204" s="5">
        <f t="shared" si="45"/>
        <v>0.2065</v>
      </c>
      <c r="H204" s="4">
        <v>3605615.08</v>
      </c>
      <c r="I204" s="4">
        <v>0</v>
      </c>
      <c r="J204" s="4">
        <v>0</v>
      </c>
      <c r="K204" s="4">
        <v>48225.17</v>
      </c>
      <c r="L204" s="6">
        <f t="shared" si="46"/>
        <v>3653840.25</v>
      </c>
      <c r="M204" s="4">
        <v>0</v>
      </c>
      <c r="N204" s="4">
        <v>6872049.42</v>
      </c>
      <c r="O204" s="4">
        <v>0</v>
      </c>
      <c r="P204" s="6">
        <f t="shared" si="47"/>
        <v>6872049.42</v>
      </c>
      <c r="Q204" s="4">
        <v>3373594</v>
      </c>
      <c r="R204" s="4">
        <v>0</v>
      </c>
      <c r="S204" s="6">
        <f t="shared" si="48"/>
        <v>3373594</v>
      </c>
      <c r="T204" s="6">
        <f t="shared" si="49"/>
        <v>13899483.67</v>
      </c>
      <c r="U204" s="7">
        <f t="shared" si="50"/>
        <v>3.209999581336754</v>
      </c>
      <c r="V204" s="7">
        <f t="shared" si="51"/>
        <v>6.538805725029592</v>
      </c>
      <c r="W204" s="7">
        <f t="shared" si="52"/>
        <v>3.476655955865282</v>
      </c>
      <c r="X204" s="7">
        <f t="shared" si="53"/>
        <v>13.225461262231628</v>
      </c>
      <c r="Y204" s="36">
        <v>42831.45945945946</v>
      </c>
      <c r="Z204" s="36">
        <f t="shared" si="54"/>
        <v>5664.6580788592555</v>
      </c>
      <c r="AA204" s="6">
        <f t="shared" si="55"/>
        <v>508941404.35835356</v>
      </c>
      <c r="AB204" s="7">
        <f t="shared" si="56"/>
        <v>0.7179294548861805</v>
      </c>
      <c r="AC204" s="7">
        <f t="shared" si="57"/>
        <v>1.3502633822186105</v>
      </c>
      <c r="AD204" s="7">
        <f t="shared" si="58"/>
        <v>0.6628649135460396</v>
      </c>
      <c r="AE204" s="7">
        <f t="shared" si="59"/>
        <v>2.7310577506508307</v>
      </c>
    </row>
    <row r="205" spans="1:31" ht="12.75">
      <c r="A205" s="1" t="s">
        <v>415</v>
      </c>
      <c r="B205" s="1" t="s">
        <v>416</v>
      </c>
      <c r="C205" s="2" t="s">
        <v>410</v>
      </c>
      <c r="D205" s="1"/>
      <c r="E205" s="3">
        <v>295350200</v>
      </c>
      <c r="F205" s="4">
        <v>27.19</v>
      </c>
      <c r="G205" s="5">
        <f t="shared" si="45"/>
        <v>0.27190000000000003</v>
      </c>
      <c r="H205" s="4">
        <v>8024571.21</v>
      </c>
      <c r="I205" s="4">
        <v>0</v>
      </c>
      <c r="J205" s="4">
        <v>0</v>
      </c>
      <c r="K205" s="4">
        <v>107850.31</v>
      </c>
      <c r="L205" s="6">
        <f t="shared" si="46"/>
        <v>8132421.52</v>
      </c>
      <c r="M205" s="4">
        <v>12861593</v>
      </c>
      <c r="N205" s="4">
        <v>0</v>
      </c>
      <c r="O205" s="4">
        <v>0</v>
      </c>
      <c r="P205" s="6">
        <f t="shared" si="47"/>
        <v>12861593</v>
      </c>
      <c r="Q205" s="4">
        <v>4025808.46</v>
      </c>
      <c r="R205" s="4">
        <v>59070.04</v>
      </c>
      <c r="S205" s="6">
        <f t="shared" si="48"/>
        <v>4084878.5</v>
      </c>
      <c r="T205" s="6">
        <f t="shared" si="49"/>
        <v>25078893.02</v>
      </c>
      <c r="U205" s="7">
        <f t="shared" si="50"/>
        <v>1.3830627167342362</v>
      </c>
      <c r="V205" s="7">
        <f t="shared" si="51"/>
        <v>4.354692497245643</v>
      </c>
      <c r="W205" s="7">
        <f t="shared" si="52"/>
        <v>2.7534843450249906</v>
      </c>
      <c r="X205" s="7">
        <f t="shared" si="53"/>
        <v>8.49123955900487</v>
      </c>
      <c r="Y205" s="36">
        <v>64450.20827547903</v>
      </c>
      <c r="Z205" s="36">
        <f t="shared" si="54"/>
        <v>5472.621580948506</v>
      </c>
      <c r="AA205" s="6">
        <f t="shared" si="55"/>
        <v>1086245678.5582933</v>
      </c>
      <c r="AB205" s="7">
        <f t="shared" si="56"/>
        <v>0.748672393412295</v>
      </c>
      <c r="AC205" s="7">
        <f t="shared" si="57"/>
        <v>1.1840408900010904</v>
      </c>
      <c r="AD205" s="7">
        <f t="shared" si="58"/>
        <v>0.37061675268003885</v>
      </c>
      <c r="AE205" s="7">
        <f t="shared" si="59"/>
        <v>2.3087680360934244</v>
      </c>
    </row>
    <row r="206" spans="1:31" ht="12.75">
      <c r="A206" s="1" t="s">
        <v>417</v>
      </c>
      <c r="B206" s="1" t="s">
        <v>418</v>
      </c>
      <c r="C206" s="2" t="s">
        <v>410</v>
      </c>
      <c r="D206" s="3" t="s">
        <v>57</v>
      </c>
      <c r="E206" s="3">
        <v>320225799</v>
      </c>
      <c r="F206" s="4">
        <v>24.67</v>
      </c>
      <c r="G206" s="5">
        <f t="shared" si="45"/>
        <v>0.24670000000000003</v>
      </c>
      <c r="H206" s="4">
        <v>8972159.7</v>
      </c>
      <c r="I206" s="4">
        <v>0</v>
      </c>
      <c r="J206" s="4">
        <v>0</v>
      </c>
      <c r="K206" s="4">
        <v>125869.3</v>
      </c>
      <c r="L206" s="6">
        <f t="shared" si="46"/>
        <v>9098029</v>
      </c>
      <c r="M206" s="4">
        <v>16535000</v>
      </c>
      <c r="N206" s="4">
        <v>0</v>
      </c>
      <c r="O206" s="4">
        <v>696821.2</v>
      </c>
      <c r="P206" s="6">
        <f t="shared" si="47"/>
        <v>17231821.2</v>
      </c>
      <c r="Q206" s="4">
        <v>49592770</v>
      </c>
      <c r="R206" s="4">
        <v>0</v>
      </c>
      <c r="S206" s="6">
        <f t="shared" si="48"/>
        <v>49592770</v>
      </c>
      <c r="T206" s="6">
        <f t="shared" si="49"/>
        <v>75922620.2</v>
      </c>
      <c r="U206" s="7">
        <f t="shared" si="50"/>
        <v>15.486812791120554</v>
      </c>
      <c r="V206" s="7">
        <f t="shared" si="51"/>
        <v>5.381147069914876</v>
      </c>
      <c r="W206" s="7">
        <f t="shared" si="52"/>
        <v>2.841129299516558</v>
      </c>
      <c r="X206" s="7">
        <f t="shared" si="53"/>
        <v>23.70908916055199</v>
      </c>
      <c r="Y206" s="36">
        <v>21313.217856312487</v>
      </c>
      <c r="Z206" s="36">
        <f t="shared" si="54"/>
        <v>5053.169824535816</v>
      </c>
      <c r="AA206" s="6">
        <f t="shared" si="55"/>
        <v>1298037288.2042966</v>
      </c>
      <c r="AB206" s="7">
        <f t="shared" si="56"/>
        <v>0.7009065981907349</v>
      </c>
      <c r="AC206" s="7">
        <f t="shared" si="57"/>
        <v>1.3275289821479999</v>
      </c>
      <c r="AD206" s="7">
        <f t="shared" si="58"/>
        <v>3.8205967155694416</v>
      </c>
      <c r="AE206" s="7">
        <f t="shared" si="59"/>
        <v>5.849032295908176</v>
      </c>
    </row>
    <row r="207" spans="1:31" ht="12.75">
      <c r="A207" s="1" t="s">
        <v>419</v>
      </c>
      <c r="B207" s="1" t="s">
        <v>420</v>
      </c>
      <c r="C207" s="2" t="s">
        <v>410</v>
      </c>
      <c r="D207" s="1"/>
      <c r="E207" s="3">
        <v>70296800</v>
      </c>
      <c r="F207" s="4">
        <v>16.86</v>
      </c>
      <c r="G207" s="5">
        <f t="shared" si="45"/>
        <v>0.1686</v>
      </c>
      <c r="H207" s="4">
        <v>2913838.96</v>
      </c>
      <c r="I207" s="4">
        <v>0</v>
      </c>
      <c r="J207" s="4">
        <v>0</v>
      </c>
      <c r="K207" s="4">
        <v>39064.88</v>
      </c>
      <c r="L207" s="6">
        <f t="shared" si="46"/>
        <v>2952903.84</v>
      </c>
      <c r="M207" s="4">
        <v>2069459.5</v>
      </c>
      <c r="N207" s="4">
        <v>1167554.21</v>
      </c>
      <c r="O207" s="4">
        <v>0</v>
      </c>
      <c r="P207" s="6">
        <f t="shared" si="47"/>
        <v>3237013.71</v>
      </c>
      <c r="Q207" s="4">
        <v>1635703</v>
      </c>
      <c r="R207" s="4">
        <v>39000</v>
      </c>
      <c r="S207" s="6">
        <f t="shared" si="48"/>
        <v>1674703</v>
      </c>
      <c r="T207" s="6">
        <f t="shared" si="49"/>
        <v>7864620.55</v>
      </c>
      <c r="U207" s="7">
        <f t="shared" si="50"/>
        <v>2.3823317704362075</v>
      </c>
      <c r="V207" s="7">
        <f t="shared" si="51"/>
        <v>4.604781028439417</v>
      </c>
      <c r="W207" s="7">
        <f t="shared" si="52"/>
        <v>4.2006234138680565</v>
      </c>
      <c r="X207" s="7">
        <f t="shared" si="53"/>
        <v>11.18773621274368</v>
      </c>
      <c r="Y207" s="36">
        <v>90367.46347941567</v>
      </c>
      <c r="Z207" s="36">
        <f t="shared" si="54"/>
        <v>10110.073436224508</v>
      </c>
      <c r="AA207" s="6">
        <f t="shared" si="55"/>
        <v>416944246.73784107</v>
      </c>
      <c r="AB207" s="7">
        <f t="shared" si="56"/>
        <v>0.7082251075781543</v>
      </c>
      <c r="AC207" s="7">
        <f t="shared" si="57"/>
        <v>0.7763660813948856</v>
      </c>
      <c r="AD207" s="7">
        <f t="shared" si="58"/>
        <v>0.3923073679029486</v>
      </c>
      <c r="AE207" s="7">
        <f t="shared" si="59"/>
        <v>1.8862523254685843</v>
      </c>
    </row>
    <row r="208" spans="1:31" ht="12.75">
      <c r="A208" s="1" t="s">
        <v>421</v>
      </c>
      <c r="B208" s="1" t="s">
        <v>389</v>
      </c>
      <c r="C208" s="2" t="s">
        <v>410</v>
      </c>
      <c r="D208" s="1"/>
      <c r="E208" s="3">
        <v>1444871500</v>
      </c>
      <c r="F208" s="4">
        <v>92.27</v>
      </c>
      <c r="G208" s="5">
        <f t="shared" si="45"/>
        <v>0.9227</v>
      </c>
      <c r="H208" s="4">
        <v>11218529.04</v>
      </c>
      <c r="I208" s="4">
        <v>0</v>
      </c>
      <c r="J208" s="4">
        <v>0</v>
      </c>
      <c r="K208" s="4">
        <v>151288.39</v>
      </c>
      <c r="L208" s="6">
        <f t="shared" si="46"/>
        <v>11369817.43</v>
      </c>
      <c r="M208" s="4">
        <v>5688952</v>
      </c>
      <c r="N208" s="4">
        <v>7880220.78</v>
      </c>
      <c r="O208" s="4">
        <v>0</v>
      </c>
      <c r="P208" s="6">
        <f t="shared" si="47"/>
        <v>13569172.780000001</v>
      </c>
      <c r="Q208" s="4">
        <v>5696803</v>
      </c>
      <c r="R208" s="4">
        <v>0</v>
      </c>
      <c r="S208" s="6">
        <f t="shared" si="48"/>
        <v>5696803</v>
      </c>
      <c r="T208" s="6">
        <f t="shared" si="49"/>
        <v>30635793.21</v>
      </c>
      <c r="U208" s="7">
        <f t="shared" si="50"/>
        <v>0.39427748419150077</v>
      </c>
      <c r="V208" s="7">
        <f t="shared" si="51"/>
        <v>0.9391266129894598</v>
      </c>
      <c r="W208" s="7">
        <f t="shared" si="52"/>
        <v>0.7869085541517014</v>
      </c>
      <c r="X208" s="7">
        <f t="shared" si="53"/>
        <v>2.120312651332662</v>
      </c>
      <c r="Y208" s="36">
        <v>235724.674196351</v>
      </c>
      <c r="Z208" s="36">
        <f t="shared" si="54"/>
        <v>4998.100089297929</v>
      </c>
      <c r="AA208" s="6">
        <f t="shared" si="55"/>
        <v>1565916874.390376</v>
      </c>
      <c r="AB208" s="7">
        <f t="shared" si="56"/>
        <v>0.7260805229157749</v>
      </c>
      <c r="AC208" s="7">
        <f t="shared" si="57"/>
        <v>0.8665321258053745</v>
      </c>
      <c r="AD208" s="7">
        <f t="shared" si="58"/>
        <v>0.36379983466349775</v>
      </c>
      <c r="AE208" s="7">
        <f t="shared" si="59"/>
        <v>1.956412483384647</v>
      </c>
    </row>
    <row r="209" spans="1:31" ht="12.75">
      <c r="A209" s="1" t="s">
        <v>422</v>
      </c>
      <c r="B209" s="1" t="s">
        <v>423</v>
      </c>
      <c r="C209" s="2" t="s">
        <v>410</v>
      </c>
      <c r="D209" s="1"/>
      <c r="E209" s="3">
        <v>228623063</v>
      </c>
      <c r="F209" s="4">
        <v>37.55</v>
      </c>
      <c r="G209" s="5">
        <f t="shared" si="45"/>
        <v>0.37549999999999994</v>
      </c>
      <c r="H209" s="4">
        <v>4328746.15</v>
      </c>
      <c r="I209" s="4">
        <v>0</v>
      </c>
      <c r="J209" s="4">
        <v>0</v>
      </c>
      <c r="K209" s="4">
        <v>58061.1</v>
      </c>
      <c r="L209" s="6">
        <f t="shared" si="46"/>
        <v>4386807.25</v>
      </c>
      <c r="M209" s="4">
        <v>13297412</v>
      </c>
      <c r="N209" s="4">
        <v>0</v>
      </c>
      <c r="O209" s="4">
        <v>0</v>
      </c>
      <c r="P209" s="6">
        <f t="shared" si="47"/>
        <v>13297412</v>
      </c>
      <c r="Q209" s="4">
        <v>5702377.68</v>
      </c>
      <c r="R209" s="4">
        <v>0</v>
      </c>
      <c r="S209" s="6">
        <f t="shared" si="48"/>
        <v>5702377.68</v>
      </c>
      <c r="T209" s="6">
        <f t="shared" si="49"/>
        <v>23386596.93</v>
      </c>
      <c r="U209" s="7">
        <f t="shared" si="50"/>
        <v>2.494226787609787</v>
      </c>
      <c r="V209" s="7">
        <f t="shared" si="51"/>
        <v>5.816303843326603</v>
      </c>
      <c r="W209" s="7">
        <f t="shared" si="52"/>
        <v>1.918794714949646</v>
      </c>
      <c r="X209" s="7">
        <f t="shared" si="53"/>
        <v>10.229325345886036</v>
      </c>
      <c r="Y209" s="36">
        <v>95699.19606967396</v>
      </c>
      <c r="Z209" s="36">
        <f t="shared" si="54"/>
        <v>9789.38211936433</v>
      </c>
      <c r="AA209" s="6">
        <f t="shared" si="55"/>
        <v>608849701.7310253</v>
      </c>
      <c r="AB209" s="7">
        <f t="shared" si="56"/>
        <v>0.7205074154635921</v>
      </c>
      <c r="AC209" s="7">
        <f t="shared" si="57"/>
        <v>2.184022093169139</v>
      </c>
      <c r="AD209" s="7">
        <f t="shared" si="58"/>
        <v>0.936582158747475</v>
      </c>
      <c r="AE209" s="7">
        <f t="shared" si="59"/>
        <v>3.8411116673802064</v>
      </c>
    </row>
    <row r="210" spans="1:31" ht="12.75">
      <c r="A210" s="1" t="s">
        <v>424</v>
      </c>
      <c r="B210" s="1" t="s">
        <v>425</v>
      </c>
      <c r="C210" s="2" t="s">
        <v>410</v>
      </c>
      <c r="D210" s="3" t="s">
        <v>57</v>
      </c>
      <c r="E210" s="3">
        <v>271984900</v>
      </c>
      <c r="F210" s="4">
        <v>22.33</v>
      </c>
      <c r="G210" s="5">
        <f t="shared" si="45"/>
        <v>0.22329999999999997</v>
      </c>
      <c r="H210" s="4">
        <v>8862668.58</v>
      </c>
      <c r="I210" s="4">
        <v>0</v>
      </c>
      <c r="J210" s="4">
        <v>0</v>
      </c>
      <c r="K210" s="4">
        <v>120784.95</v>
      </c>
      <c r="L210" s="6">
        <f t="shared" si="46"/>
        <v>8983453.53</v>
      </c>
      <c r="M210" s="4">
        <v>17106179</v>
      </c>
      <c r="N210" s="4">
        <v>0</v>
      </c>
      <c r="O210" s="4">
        <v>1620836.16</v>
      </c>
      <c r="P210" s="6">
        <f t="shared" si="47"/>
        <v>18727015.16</v>
      </c>
      <c r="Q210" s="4">
        <v>32731496.45</v>
      </c>
      <c r="R210" s="4">
        <v>0</v>
      </c>
      <c r="S210" s="6">
        <f t="shared" si="48"/>
        <v>32731496.45</v>
      </c>
      <c r="T210" s="6">
        <f t="shared" si="49"/>
        <v>60441965.14</v>
      </c>
      <c r="U210" s="7">
        <f t="shared" si="50"/>
        <v>12.034306481720126</v>
      </c>
      <c r="V210" s="7">
        <f t="shared" si="51"/>
        <v>6.885314280314827</v>
      </c>
      <c r="W210" s="7">
        <f t="shared" si="52"/>
        <v>3.3029236292161803</v>
      </c>
      <c r="X210" s="7">
        <f t="shared" si="53"/>
        <v>22.22254439125113</v>
      </c>
      <c r="Y210" s="36">
        <v>21756.761477045908</v>
      </c>
      <c r="Z210" s="36">
        <f t="shared" si="54"/>
        <v>4834.905977335152</v>
      </c>
      <c r="AA210" s="6">
        <f t="shared" si="55"/>
        <v>1218024630.541872</v>
      </c>
      <c r="AB210" s="7">
        <f t="shared" si="56"/>
        <v>0.737542846403973</v>
      </c>
      <c r="AC210" s="7">
        <f t="shared" si="57"/>
        <v>1.5374906787943006</v>
      </c>
      <c r="AD210" s="7">
        <f t="shared" si="58"/>
        <v>2.6872606373681034</v>
      </c>
      <c r="AE210" s="7">
        <f t="shared" si="59"/>
        <v>4.962294162566377</v>
      </c>
    </row>
    <row r="211" spans="1:31" ht="12.75">
      <c r="A211" s="1" t="s">
        <v>426</v>
      </c>
      <c r="B211" s="1" t="s">
        <v>427</v>
      </c>
      <c r="C211" s="2" t="s">
        <v>410</v>
      </c>
      <c r="D211" s="1"/>
      <c r="E211" s="3">
        <v>895106702</v>
      </c>
      <c r="F211" s="4">
        <v>25.56</v>
      </c>
      <c r="G211" s="5">
        <f t="shared" si="45"/>
        <v>0.2556</v>
      </c>
      <c r="H211" s="4">
        <v>25126402.88</v>
      </c>
      <c r="I211" s="4">
        <v>0</v>
      </c>
      <c r="J211" s="4">
        <v>0</v>
      </c>
      <c r="K211" s="4">
        <v>342522.35</v>
      </c>
      <c r="L211" s="6">
        <f t="shared" si="46"/>
        <v>25468925.23</v>
      </c>
      <c r="M211" s="4">
        <v>49948923</v>
      </c>
      <c r="N211" s="4">
        <v>0</v>
      </c>
      <c r="O211" s="4">
        <v>0</v>
      </c>
      <c r="P211" s="6">
        <f t="shared" si="47"/>
        <v>49948923</v>
      </c>
      <c r="Q211" s="4">
        <v>16004476.42</v>
      </c>
      <c r="R211" s="4">
        <v>0</v>
      </c>
      <c r="S211" s="6">
        <f t="shared" si="48"/>
        <v>16004476.42</v>
      </c>
      <c r="T211" s="6">
        <f t="shared" si="49"/>
        <v>91422324.65</v>
      </c>
      <c r="U211" s="7">
        <f t="shared" si="50"/>
        <v>1.7879964907245214</v>
      </c>
      <c r="V211" s="7">
        <f t="shared" si="51"/>
        <v>5.580219976947507</v>
      </c>
      <c r="W211" s="7">
        <f t="shared" si="52"/>
        <v>2.8453507467984527</v>
      </c>
      <c r="X211" s="7">
        <f t="shared" si="53"/>
        <v>10.213567214470483</v>
      </c>
      <c r="Y211" s="36">
        <v>75415.31583610189</v>
      </c>
      <c r="Z211" s="36">
        <f t="shared" si="54"/>
        <v>7702.593972925469</v>
      </c>
      <c r="AA211" s="6">
        <f t="shared" si="55"/>
        <v>3501982402.190923</v>
      </c>
      <c r="AB211" s="7">
        <f t="shared" si="56"/>
        <v>0.7272716508816846</v>
      </c>
      <c r="AC211" s="7">
        <f t="shared" si="57"/>
        <v>1.4263042261077832</v>
      </c>
      <c r="AD211" s="7">
        <f t="shared" si="58"/>
        <v>0.45701190302918765</v>
      </c>
      <c r="AE211" s="7">
        <f t="shared" si="59"/>
        <v>2.6105877800186557</v>
      </c>
    </row>
    <row r="212" spans="1:31" ht="12.75">
      <c r="A212" s="1" t="s">
        <v>428</v>
      </c>
      <c r="B212" s="1" t="s">
        <v>429</v>
      </c>
      <c r="C212" s="2" t="s">
        <v>410</v>
      </c>
      <c r="D212" s="1"/>
      <c r="E212" s="3">
        <v>558175600</v>
      </c>
      <c r="F212" s="4">
        <v>36.47</v>
      </c>
      <c r="G212" s="5">
        <f t="shared" si="45"/>
        <v>0.36469999999999997</v>
      </c>
      <c r="H212" s="4">
        <v>10714036</v>
      </c>
      <c r="I212" s="4">
        <v>0</v>
      </c>
      <c r="J212" s="4">
        <v>0</v>
      </c>
      <c r="K212" s="4">
        <v>143571.51</v>
      </c>
      <c r="L212" s="6">
        <f t="shared" si="46"/>
        <v>10857607.51</v>
      </c>
      <c r="M212" s="4">
        <v>0</v>
      </c>
      <c r="N212" s="4">
        <v>30963779.93</v>
      </c>
      <c r="O212" s="4">
        <v>0</v>
      </c>
      <c r="P212" s="6">
        <f t="shared" si="47"/>
        <v>30963779.93</v>
      </c>
      <c r="Q212" s="4">
        <v>12180452.17</v>
      </c>
      <c r="R212" s="4">
        <v>0</v>
      </c>
      <c r="S212" s="6">
        <f t="shared" si="48"/>
        <v>12180452.17</v>
      </c>
      <c r="T212" s="6">
        <f t="shared" si="49"/>
        <v>54001839.61</v>
      </c>
      <c r="U212" s="7">
        <f t="shared" si="50"/>
        <v>2.1821900079473195</v>
      </c>
      <c r="V212" s="7">
        <f t="shared" si="51"/>
        <v>5.547318788209302</v>
      </c>
      <c r="W212" s="7">
        <f t="shared" si="52"/>
        <v>1.9451956534825243</v>
      </c>
      <c r="X212" s="7">
        <f t="shared" si="53"/>
        <v>9.674704449639146</v>
      </c>
      <c r="Y212" s="36">
        <v>70893.6095710534</v>
      </c>
      <c r="Z212" s="36">
        <f t="shared" si="54"/>
        <v>6858.747199680507</v>
      </c>
      <c r="AA212" s="6">
        <f t="shared" si="55"/>
        <v>1530506169.4543462</v>
      </c>
      <c r="AB212" s="7">
        <f t="shared" si="56"/>
        <v>0.7094128548250765</v>
      </c>
      <c r="AC212" s="7">
        <f t="shared" si="57"/>
        <v>2.023107162059932</v>
      </c>
      <c r="AD212" s="7">
        <f t="shared" si="58"/>
        <v>0.7958446958983875</v>
      </c>
      <c r="AE212" s="7">
        <f t="shared" si="59"/>
        <v>3.528364712783396</v>
      </c>
    </row>
    <row r="213" spans="1:31" ht="12.75">
      <c r="A213" s="1" t="s">
        <v>430</v>
      </c>
      <c r="B213" s="1" t="s">
        <v>431</v>
      </c>
      <c r="C213" s="2" t="s">
        <v>410</v>
      </c>
      <c r="D213" s="1"/>
      <c r="E213" s="3">
        <v>1701121100</v>
      </c>
      <c r="F213" s="4">
        <v>39.55</v>
      </c>
      <c r="G213" s="5">
        <f t="shared" si="45"/>
        <v>0.39549999999999996</v>
      </c>
      <c r="H213" s="4">
        <v>29492974.88</v>
      </c>
      <c r="I213" s="4">
        <v>0</v>
      </c>
      <c r="J213" s="4">
        <v>0</v>
      </c>
      <c r="K213" s="4">
        <v>395721.58</v>
      </c>
      <c r="L213" s="6">
        <f t="shared" si="46"/>
        <v>29888696.459999997</v>
      </c>
      <c r="M213" s="4">
        <v>32710841.25</v>
      </c>
      <c r="N213" s="4">
        <v>0</v>
      </c>
      <c r="O213" s="4">
        <v>0</v>
      </c>
      <c r="P213" s="6">
        <f t="shared" si="47"/>
        <v>32710841.25</v>
      </c>
      <c r="Q213" s="4">
        <v>17587165</v>
      </c>
      <c r="R213" s="4">
        <v>0</v>
      </c>
      <c r="S213" s="6">
        <f t="shared" si="48"/>
        <v>17587165</v>
      </c>
      <c r="T213" s="6">
        <f t="shared" si="49"/>
        <v>80186702.71</v>
      </c>
      <c r="U213" s="7">
        <f t="shared" si="50"/>
        <v>1.033857319152646</v>
      </c>
      <c r="V213" s="7">
        <f t="shared" si="51"/>
        <v>1.9228990369938976</v>
      </c>
      <c r="W213" s="7">
        <f t="shared" si="52"/>
        <v>1.7569999255197057</v>
      </c>
      <c r="X213" s="7">
        <f t="shared" si="53"/>
        <v>4.713756281666249</v>
      </c>
      <c r="Y213" s="36">
        <v>214830.06663416218</v>
      </c>
      <c r="Z213" s="36">
        <f t="shared" si="54"/>
        <v>10126.565760875606</v>
      </c>
      <c r="AA213" s="6">
        <f t="shared" si="55"/>
        <v>4301191150.442478</v>
      </c>
      <c r="AB213" s="7">
        <f t="shared" si="56"/>
        <v>0.6948934705430435</v>
      </c>
      <c r="AC213" s="7">
        <f t="shared" si="57"/>
        <v>0.7605065691310865</v>
      </c>
      <c r="AD213" s="7">
        <f t="shared" si="58"/>
        <v>0.40889056972487137</v>
      </c>
      <c r="AE213" s="7">
        <f t="shared" si="59"/>
        <v>1.8642906093990015</v>
      </c>
    </row>
    <row r="214" spans="1:31" ht="12.75">
      <c r="A214" s="1" t="s">
        <v>432</v>
      </c>
      <c r="B214" s="1" t="s">
        <v>433</v>
      </c>
      <c r="C214" s="2" t="s">
        <v>410</v>
      </c>
      <c r="D214" s="1"/>
      <c r="E214" s="3">
        <v>2712159100</v>
      </c>
      <c r="F214" s="4">
        <v>90.81</v>
      </c>
      <c r="G214" s="5">
        <f t="shared" si="45"/>
        <v>0.9081</v>
      </c>
      <c r="H214" s="4">
        <v>21708532.09</v>
      </c>
      <c r="I214" s="4">
        <v>0</v>
      </c>
      <c r="J214" s="4">
        <v>0</v>
      </c>
      <c r="K214" s="4">
        <v>290944.64</v>
      </c>
      <c r="L214" s="6">
        <f t="shared" si="46"/>
        <v>21999476.73</v>
      </c>
      <c r="M214" s="4">
        <v>50727468</v>
      </c>
      <c r="N214" s="4">
        <v>0</v>
      </c>
      <c r="O214" s="4">
        <v>2462396.84</v>
      </c>
      <c r="P214" s="6">
        <f t="shared" si="47"/>
        <v>53189864.84</v>
      </c>
      <c r="Q214" s="4">
        <v>26303860.84</v>
      </c>
      <c r="R214" s="4">
        <v>0</v>
      </c>
      <c r="S214" s="6">
        <f t="shared" si="48"/>
        <v>26303860.84</v>
      </c>
      <c r="T214" s="6">
        <f t="shared" si="49"/>
        <v>101493202.41000001</v>
      </c>
      <c r="U214" s="7">
        <f t="shared" si="50"/>
        <v>0.9698494767508293</v>
      </c>
      <c r="V214" s="7">
        <f t="shared" si="51"/>
        <v>1.961163150052665</v>
      </c>
      <c r="W214" s="7">
        <f t="shared" si="52"/>
        <v>0.8111425590777475</v>
      </c>
      <c r="X214" s="7">
        <f t="shared" si="53"/>
        <v>3.7421551858812414</v>
      </c>
      <c r="Y214" s="36">
        <v>246803.82362338906</v>
      </c>
      <c r="Z214" s="36">
        <f t="shared" si="54"/>
        <v>9235.782084675846</v>
      </c>
      <c r="AA214" s="6">
        <f t="shared" si="55"/>
        <v>2986630437.1765223</v>
      </c>
      <c r="AB214" s="7">
        <f t="shared" si="56"/>
        <v>0.7365985578985024</v>
      </c>
      <c r="AC214" s="7">
        <f t="shared" si="57"/>
        <v>1.7809322565628252</v>
      </c>
      <c r="AD214" s="7">
        <f t="shared" si="58"/>
        <v>0.8807203098374281</v>
      </c>
      <c r="AE214" s="7">
        <f t="shared" si="59"/>
        <v>3.398251124298756</v>
      </c>
    </row>
    <row r="215" spans="1:31" ht="12.75">
      <c r="A215" s="1" t="s">
        <v>434</v>
      </c>
      <c r="B215" s="1" t="s">
        <v>435</v>
      </c>
      <c r="C215" s="2" t="s">
        <v>410</v>
      </c>
      <c r="D215" s="1"/>
      <c r="E215" s="3">
        <v>825889225</v>
      </c>
      <c r="F215" s="4">
        <v>14.64</v>
      </c>
      <c r="G215" s="5">
        <f t="shared" si="45"/>
        <v>0.1464</v>
      </c>
      <c r="H215" s="4">
        <v>39704717.13</v>
      </c>
      <c r="I215" s="4">
        <v>0</v>
      </c>
      <c r="J215" s="4">
        <v>0</v>
      </c>
      <c r="K215" s="4">
        <v>550003.79</v>
      </c>
      <c r="L215" s="6">
        <f t="shared" si="46"/>
        <v>40254720.92</v>
      </c>
      <c r="M215" s="4">
        <v>83119857.5</v>
      </c>
      <c r="N215" s="4">
        <v>0</v>
      </c>
      <c r="O215" s="4">
        <v>1099018</v>
      </c>
      <c r="P215" s="6">
        <f t="shared" si="47"/>
        <v>84218875.5</v>
      </c>
      <c r="Q215" s="4">
        <v>78111498.51</v>
      </c>
      <c r="R215" s="4">
        <v>0</v>
      </c>
      <c r="S215" s="6">
        <f t="shared" si="48"/>
        <v>78111498.51</v>
      </c>
      <c r="T215" s="6">
        <f t="shared" si="49"/>
        <v>202585094.93</v>
      </c>
      <c r="U215" s="7">
        <f t="shared" si="50"/>
        <v>9.45786627861624</v>
      </c>
      <c r="V215" s="7">
        <f t="shared" si="51"/>
        <v>10.197357339296925</v>
      </c>
      <c r="W215" s="7">
        <f t="shared" si="52"/>
        <v>4.87410656314108</v>
      </c>
      <c r="X215" s="7">
        <f t="shared" si="53"/>
        <v>24.529330181054245</v>
      </c>
      <c r="Y215" s="36">
        <v>11579.122529948769</v>
      </c>
      <c r="Z215" s="36">
        <f t="shared" si="54"/>
        <v>2840.281197439975</v>
      </c>
      <c r="AA215" s="6">
        <f t="shared" si="55"/>
        <v>5641319842.896174</v>
      </c>
      <c r="AB215" s="7">
        <f t="shared" si="56"/>
        <v>0.7135692008438541</v>
      </c>
      <c r="AC215" s="7">
        <f t="shared" si="57"/>
        <v>1.4928931144730702</v>
      </c>
      <c r="AD215" s="7">
        <f t="shared" si="58"/>
        <v>1.3846316231894176</v>
      </c>
      <c r="AE215" s="7">
        <f t="shared" si="59"/>
        <v>3.5910939385063423</v>
      </c>
    </row>
    <row r="216" spans="1:31" ht="12.75">
      <c r="A216" s="1" t="s">
        <v>436</v>
      </c>
      <c r="B216" s="1" t="s">
        <v>437</v>
      </c>
      <c r="C216" s="2" t="s">
        <v>410</v>
      </c>
      <c r="D216" s="1"/>
      <c r="E216" s="3">
        <v>335735000</v>
      </c>
      <c r="F216" s="4">
        <v>41.49</v>
      </c>
      <c r="G216" s="5">
        <f t="shared" si="45"/>
        <v>0.41490000000000005</v>
      </c>
      <c r="H216" s="4">
        <v>5861787.49</v>
      </c>
      <c r="I216" s="4">
        <v>0</v>
      </c>
      <c r="J216" s="4">
        <v>0</v>
      </c>
      <c r="K216" s="4">
        <v>78472.94</v>
      </c>
      <c r="L216" s="6">
        <f t="shared" si="46"/>
        <v>5940260.430000001</v>
      </c>
      <c r="M216" s="4">
        <v>5095368</v>
      </c>
      <c r="N216" s="4">
        <v>3917588.36</v>
      </c>
      <c r="O216" s="4">
        <v>0</v>
      </c>
      <c r="P216" s="6">
        <f t="shared" si="47"/>
        <v>9012956.36</v>
      </c>
      <c r="Q216" s="4">
        <v>3282730.87</v>
      </c>
      <c r="R216" s="4">
        <v>0</v>
      </c>
      <c r="S216" s="6">
        <f t="shared" si="48"/>
        <v>3282730.87</v>
      </c>
      <c r="T216" s="6">
        <f t="shared" si="49"/>
        <v>18235947.66</v>
      </c>
      <c r="U216" s="7">
        <f t="shared" si="50"/>
        <v>0.9777743964734091</v>
      </c>
      <c r="V216" s="7">
        <f t="shared" si="51"/>
        <v>2.6845447629827093</v>
      </c>
      <c r="W216" s="7">
        <f t="shared" si="52"/>
        <v>1.7693301055892299</v>
      </c>
      <c r="X216" s="7">
        <f t="shared" si="53"/>
        <v>5.4316492650453485</v>
      </c>
      <c r="Y216" s="36">
        <v>157525.0972762646</v>
      </c>
      <c r="Z216" s="36">
        <f t="shared" si="54"/>
        <v>8556.210788468195</v>
      </c>
      <c r="AA216" s="6">
        <f t="shared" si="55"/>
        <v>809194986.7437936</v>
      </c>
      <c r="AB216" s="7">
        <f t="shared" si="56"/>
        <v>0.7340950608089716</v>
      </c>
      <c r="AC216" s="7">
        <f t="shared" si="57"/>
        <v>1.1138176221615261</v>
      </c>
      <c r="AD216" s="7">
        <f t="shared" si="58"/>
        <v>0.40567859709681753</v>
      </c>
      <c r="AE216" s="7">
        <f t="shared" si="59"/>
        <v>2.2535912800673152</v>
      </c>
    </row>
    <row r="217" spans="1:31" ht="12.75">
      <c r="A217" s="1" t="s">
        <v>438</v>
      </c>
      <c r="B217" s="1" t="s">
        <v>439</v>
      </c>
      <c r="C217" s="2" t="s">
        <v>410</v>
      </c>
      <c r="D217" s="1"/>
      <c r="E217" s="3">
        <v>490889000</v>
      </c>
      <c r="F217" s="4">
        <v>25.41</v>
      </c>
      <c r="G217" s="5">
        <f t="shared" si="45"/>
        <v>0.2541</v>
      </c>
      <c r="H217" s="4">
        <v>12859685.51</v>
      </c>
      <c r="I217" s="4">
        <v>0</v>
      </c>
      <c r="J217" s="4">
        <v>0</v>
      </c>
      <c r="K217" s="4">
        <v>172864.53</v>
      </c>
      <c r="L217" s="6">
        <f t="shared" si="46"/>
        <v>13032550.04</v>
      </c>
      <c r="M217" s="4">
        <v>29214293.5</v>
      </c>
      <c r="N217" s="4">
        <v>0</v>
      </c>
      <c r="O217" s="4">
        <v>0</v>
      </c>
      <c r="P217" s="6">
        <f t="shared" si="47"/>
        <v>29214293.5</v>
      </c>
      <c r="Q217" s="4">
        <v>17944810</v>
      </c>
      <c r="R217" s="4">
        <v>0</v>
      </c>
      <c r="S217" s="6">
        <f t="shared" si="48"/>
        <v>17944810</v>
      </c>
      <c r="T217" s="6">
        <f t="shared" si="49"/>
        <v>60191653.54</v>
      </c>
      <c r="U217" s="7">
        <f t="shared" si="50"/>
        <v>3.655573867004557</v>
      </c>
      <c r="V217" s="7">
        <f t="shared" si="51"/>
        <v>5.951303349637087</v>
      </c>
      <c r="W217" s="7">
        <f t="shared" si="52"/>
        <v>2.654887365575517</v>
      </c>
      <c r="X217" s="7">
        <f t="shared" si="53"/>
        <v>12.261764582217161</v>
      </c>
      <c r="Y217" s="36">
        <v>45693.22719561529</v>
      </c>
      <c r="Z217" s="36">
        <f t="shared" si="54"/>
        <v>5602.795948743976</v>
      </c>
      <c r="AA217" s="6">
        <f t="shared" si="55"/>
        <v>1931873278.2369146</v>
      </c>
      <c r="AB217" s="7">
        <f t="shared" si="56"/>
        <v>0.6746068795927388</v>
      </c>
      <c r="AC217" s="7">
        <f t="shared" si="57"/>
        <v>1.5122261811427837</v>
      </c>
      <c r="AD217" s="7">
        <f t="shared" si="58"/>
        <v>0.9288813196058578</v>
      </c>
      <c r="AE217" s="7">
        <f t="shared" si="59"/>
        <v>3.1157143803413807</v>
      </c>
    </row>
    <row r="218" spans="1:31" ht="12.75">
      <c r="A218" s="1" t="s">
        <v>440</v>
      </c>
      <c r="B218" s="1" t="s">
        <v>441</v>
      </c>
      <c r="C218" s="2" t="s">
        <v>410</v>
      </c>
      <c r="D218" s="3" t="s">
        <v>57</v>
      </c>
      <c r="E218" s="3">
        <v>108013900</v>
      </c>
      <c r="F218" s="4">
        <v>15.76</v>
      </c>
      <c r="G218" s="5">
        <f t="shared" si="45"/>
        <v>0.1576</v>
      </c>
      <c r="H218" s="4">
        <v>5092833.16</v>
      </c>
      <c r="I218" s="4">
        <v>0</v>
      </c>
      <c r="J218" s="4">
        <v>0</v>
      </c>
      <c r="K218" s="4">
        <v>69580.86</v>
      </c>
      <c r="L218" s="6">
        <f t="shared" si="46"/>
        <v>5162414.0200000005</v>
      </c>
      <c r="M218" s="4">
        <v>8931421</v>
      </c>
      <c r="N218" s="4">
        <v>0</v>
      </c>
      <c r="O218" s="4">
        <v>1045072.23</v>
      </c>
      <c r="P218" s="6">
        <f t="shared" si="47"/>
        <v>9976493.23</v>
      </c>
      <c r="Q218" s="4">
        <v>15790895.17</v>
      </c>
      <c r="R218" s="4">
        <v>0</v>
      </c>
      <c r="S218" s="6">
        <f t="shared" si="48"/>
        <v>15790895.17</v>
      </c>
      <c r="T218" s="6">
        <f t="shared" si="49"/>
        <v>30929802.42</v>
      </c>
      <c r="U218" s="7">
        <f t="shared" si="50"/>
        <v>14.619317671151583</v>
      </c>
      <c r="V218" s="7">
        <f t="shared" si="51"/>
        <v>9.236304984821398</v>
      </c>
      <c r="W218" s="7">
        <f t="shared" si="52"/>
        <v>4.779397855276034</v>
      </c>
      <c r="X218" s="7">
        <f t="shared" si="53"/>
        <v>28.635020511249014</v>
      </c>
      <c r="Y218" s="36">
        <v>15097.513151602105</v>
      </c>
      <c r="Z218" s="36">
        <f t="shared" si="54"/>
        <v>4323.17598764978</v>
      </c>
      <c r="AA218" s="6">
        <f t="shared" si="55"/>
        <v>685367385.786802</v>
      </c>
      <c r="AB218" s="7">
        <f t="shared" si="56"/>
        <v>0.7532331019915031</v>
      </c>
      <c r="AC218" s="7">
        <f t="shared" si="57"/>
        <v>1.4556416656078524</v>
      </c>
      <c r="AD218" s="7">
        <f t="shared" si="58"/>
        <v>2.3040044649734894</v>
      </c>
      <c r="AE218" s="7">
        <f t="shared" si="59"/>
        <v>4.512879232572845</v>
      </c>
    </row>
    <row r="219" spans="1:31" ht="12.75">
      <c r="A219" s="1" t="s">
        <v>442</v>
      </c>
      <c r="B219" s="1" t="s">
        <v>443</v>
      </c>
      <c r="C219" s="2" t="s">
        <v>410</v>
      </c>
      <c r="D219" s="1"/>
      <c r="E219" s="3">
        <v>254383700</v>
      </c>
      <c r="F219" s="4">
        <v>25.95</v>
      </c>
      <c r="G219" s="5">
        <f t="shared" si="45"/>
        <v>0.2595</v>
      </c>
      <c r="H219" s="4">
        <v>6474400.92</v>
      </c>
      <c r="I219" s="4">
        <v>0</v>
      </c>
      <c r="J219" s="4">
        <v>0</v>
      </c>
      <c r="K219" s="4">
        <v>86660.02</v>
      </c>
      <c r="L219" s="6">
        <f t="shared" si="46"/>
        <v>6561060.9399999995</v>
      </c>
      <c r="M219" s="4">
        <v>3531343.5</v>
      </c>
      <c r="N219" s="4">
        <v>3756026.74</v>
      </c>
      <c r="O219" s="4">
        <v>0</v>
      </c>
      <c r="P219" s="6">
        <f t="shared" si="47"/>
        <v>7287370.24</v>
      </c>
      <c r="Q219" s="4">
        <v>7196525</v>
      </c>
      <c r="R219" s="4">
        <v>0</v>
      </c>
      <c r="S219" s="6">
        <f t="shared" si="48"/>
        <v>7196525</v>
      </c>
      <c r="T219" s="6">
        <f t="shared" si="49"/>
        <v>21044956.18</v>
      </c>
      <c r="U219" s="7">
        <f t="shared" si="50"/>
        <v>2.8290039809940652</v>
      </c>
      <c r="V219" s="7">
        <f t="shared" si="51"/>
        <v>2.864715876056524</v>
      </c>
      <c r="W219" s="7">
        <f t="shared" si="52"/>
        <v>2.5791986436237853</v>
      </c>
      <c r="X219" s="7">
        <f t="shared" si="53"/>
        <v>8.272918500674376</v>
      </c>
      <c r="Y219" s="36">
        <v>60437.84838350056</v>
      </c>
      <c r="Z219" s="36">
        <f t="shared" si="54"/>
        <v>4999.973940328146</v>
      </c>
      <c r="AA219" s="6">
        <f t="shared" si="55"/>
        <v>980284007.7071291</v>
      </c>
      <c r="AB219" s="7">
        <f t="shared" si="56"/>
        <v>0.6693020480203723</v>
      </c>
      <c r="AC219" s="7">
        <f t="shared" si="57"/>
        <v>0.743393769836668</v>
      </c>
      <c r="AD219" s="7">
        <f t="shared" si="58"/>
        <v>0.7341265330679598</v>
      </c>
      <c r="AE219" s="7">
        <f t="shared" si="59"/>
        <v>2.146822350925</v>
      </c>
    </row>
    <row r="220" spans="1:31" ht="12.75">
      <c r="A220" s="1" t="s">
        <v>444</v>
      </c>
      <c r="B220" s="1" t="s">
        <v>445</v>
      </c>
      <c r="C220" s="2" t="s">
        <v>410</v>
      </c>
      <c r="D220" s="1"/>
      <c r="E220" s="3">
        <v>1003677650</v>
      </c>
      <c r="F220" s="4">
        <v>88.27</v>
      </c>
      <c r="G220" s="5">
        <f t="shared" si="45"/>
        <v>0.8826999999999999</v>
      </c>
      <c r="H220" s="4">
        <v>7826694.21</v>
      </c>
      <c r="I220" s="4">
        <v>0</v>
      </c>
      <c r="J220" s="4">
        <v>0</v>
      </c>
      <c r="K220" s="4">
        <v>105012.25</v>
      </c>
      <c r="L220" s="6">
        <f t="shared" si="46"/>
        <v>7931706.46</v>
      </c>
      <c r="M220" s="4">
        <v>0</v>
      </c>
      <c r="N220" s="4">
        <v>22635284.59</v>
      </c>
      <c r="O220" s="4">
        <v>0</v>
      </c>
      <c r="P220" s="6">
        <f t="shared" si="47"/>
        <v>22635284.59</v>
      </c>
      <c r="Q220" s="4">
        <v>11589442.74</v>
      </c>
      <c r="R220" s="4">
        <v>0</v>
      </c>
      <c r="S220" s="6">
        <f t="shared" si="48"/>
        <v>11589442.74</v>
      </c>
      <c r="T220" s="6">
        <f t="shared" si="49"/>
        <v>42156433.79</v>
      </c>
      <c r="U220" s="7">
        <f t="shared" si="50"/>
        <v>1.1546977000035819</v>
      </c>
      <c r="V220" s="7">
        <f t="shared" si="51"/>
        <v>2.255234495856314</v>
      </c>
      <c r="W220" s="7">
        <f t="shared" si="52"/>
        <v>0.7902643303853583</v>
      </c>
      <c r="X220" s="7">
        <f t="shared" si="53"/>
        <v>4.2001965262452545</v>
      </c>
      <c r="Y220" s="36">
        <v>203788.8465974625</v>
      </c>
      <c r="Z220" s="36">
        <f t="shared" si="54"/>
        <v>8559.532055661892</v>
      </c>
      <c r="AA220" s="6">
        <f t="shared" si="55"/>
        <v>1137054095.389147</v>
      </c>
      <c r="AB220" s="7">
        <f t="shared" si="56"/>
        <v>0.6975663244311557</v>
      </c>
      <c r="AC220" s="7">
        <f t="shared" si="57"/>
        <v>1.990695489492368</v>
      </c>
      <c r="AD220" s="7">
        <f t="shared" si="58"/>
        <v>1.0192516597931616</v>
      </c>
      <c r="AE220" s="7">
        <f t="shared" si="59"/>
        <v>3.707513473716685</v>
      </c>
    </row>
    <row r="221" spans="1:31" ht="12.75">
      <c r="A221" s="1" t="s">
        <v>446</v>
      </c>
      <c r="B221" s="1" t="s">
        <v>447</v>
      </c>
      <c r="C221" s="2" t="s">
        <v>410</v>
      </c>
      <c r="D221" s="1"/>
      <c r="E221" s="3">
        <v>493018400</v>
      </c>
      <c r="F221" s="4">
        <v>43.4</v>
      </c>
      <c r="G221" s="5">
        <f t="shared" si="45"/>
        <v>0.434</v>
      </c>
      <c r="H221" s="4">
        <v>8154773.75</v>
      </c>
      <c r="I221" s="4">
        <v>0</v>
      </c>
      <c r="J221" s="4">
        <v>0</v>
      </c>
      <c r="K221" s="4">
        <v>109640.55</v>
      </c>
      <c r="L221" s="6">
        <f t="shared" si="46"/>
        <v>8264414.3</v>
      </c>
      <c r="M221" s="4">
        <v>16983955</v>
      </c>
      <c r="N221" s="4">
        <v>0</v>
      </c>
      <c r="O221" s="4">
        <v>0</v>
      </c>
      <c r="P221" s="6">
        <f t="shared" si="47"/>
        <v>16983955</v>
      </c>
      <c r="Q221" s="4">
        <v>6245618</v>
      </c>
      <c r="R221" s="4">
        <v>0</v>
      </c>
      <c r="S221" s="6">
        <f t="shared" si="48"/>
        <v>6245618</v>
      </c>
      <c r="T221" s="6">
        <f t="shared" si="49"/>
        <v>31493987.3</v>
      </c>
      <c r="U221" s="7">
        <f t="shared" si="50"/>
        <v>1.266812354265074</v>
      </c>
      <c r="V221" s="7">
        <f t="shared" si="51"/>
        <v>3.444892726113265</v>
      </c>
      <c r="W221" s="7">
        <f t="shared" si="52"/>
        <v>1.6762892216598813</v>
      </c>
      <c r="X221" s="7">
        <f t="shared" si="53"/>
        <v>6.38799430203822</v>
      </c>
      <c r="Y221" s="36">
        <v>89353.72329392242</v>
      </c>
      <c r="Z221" s="36">
        <f t="shared" si="54"/>
        <v>5707.910752674762</v>
      </c>
      <c r="AA221" s="6">
        <f t="shared" si="55"/>
        <v>1135987096.7741935</v>
      </c>
      <c r="AB221" s="7">
        <f t="shared" si="56"/>
        <v>0.7275095222003884</v>
      </c>
      <c r="AC221" s="7">
        <f t="shared" si="57"/>
        <v>1.495083443133157</v>
      </c>
      <c r="AD221" s="7">
        <f t="shared" si="58"/>
        <v>0.5497965617510422</v>
      </c>
      <c r="AE221" s="7">
        <f t="shared" si="59"/>
        <v>2.7723895270845875</v>
      </c>
    </row>
    <row r="222" spans="1:31" ht="12.75">
      <c r="A222" s="1" t="s">
        <v>448</v>
      </c>
      <c r="B222" s="1" t="s">
        <v>449</v>
      </c>
      <c r="C222" s="2" t="s">
        <v>410</v>
      </c>
      <c r="D222" s="1"/>
      <c r="E222" s="3">
        <v>1061185000</v>
      </c>
      <c r="F222" s="4">
        <v>96.1</v>
      </c>
      <c r="G222" s="5">
        <f t="shared" si="45"/>
        <v>0.961</v>
      </c>
      <c r="H222" s="4">
        <v>8222708.31</v>
      </c>
      <c r="I222" s="4">
        <v>0</v>
      </c>
      <c r="J222" s="4">
        <v>0</v>
      </c>
      <c r="K222" s="4">
        <v>110351.73</v>
      </c>
      <c r="L222" s="6">
        <f t="shared" si="46"/>
        <v>8333060.04</v>
      </c>
      <c r="M222" s="4">
        <v>0</v>
      </c>
      <c r="N222" s="4">
        <v>15729040.08</v>
      </c>
      <c r="O222" s="4">
        <v>0</v>
      </c>
      <c r="P222" s="6">
        <f t="shared" si="47"/>
        <v>15729040.08</v>
      </c>
      <c r="Q222" s="4">
        <v>6917966.76</v>
      </c>
      <c r="R222" s="4">
        <v>0</v>
      </c>
      <c r="S222" s="6">
        <f t="shared" si="48"/>
        <v>6917966.76</v>
      </c>
      <c r="T222" s="6">
        <f t="shared" si="49"/>
        <v>30980066.880000003</v>
      </c>
      <c r="U222" s="7">
        <f t="shared" si="50"/>
        <v>0.6519095878663946</v>
      </c>
      <c r="V222" s="7">
        <f t="shared" si="51"/>
        <v>1.4822147014893727</v>
      </c>
      <c r="W222" s="7">
        <f t="shared" si="52"/>
        <v>0.7852598783435499</v>
      </c>
      <c r="X222" s="7">
        <f t="shared" si="53"/>
        <v>2.9193841676993175</v>
      </c>
      <c r="Y222" s="36">
        <v>207571.91563132041</v>
      </c>
      <c r="Z222" s="36">
        <f t="shared" si="54"/>
        <v>6059.8216415309535</v>
      </c>
      <c r="AA222" s="6">
        <f t="shared" si="55"/>
        <v>1104250780.4370449</v>
      </c>
      <c r="AB222" s="7">
        <f t="shared" si="56"/>
        <v>0.7546347430881514</v>
      </c>
      <c r="AC222" s="7">
        <f t="shared" si="57"/>
        <v>1.424408328131287</v>
      </c>
      <c r="AD222" s="7">
        <f t="shared" si="58"/>
        <v>0.6264851139396053</v>
      </c>
      <c r="AE222" s="7">
        <f t="shared" si="59"/>
        <v>2.805528185159044</v>
      </c>
    </row>
    <row r="223" spans="1:31" ht="12.75">
      <c r="A223" s="1" t="s">
        <v>450</v>
      </c>
      <c r="B223" s="1" t="s">
        <v>451</v>
      </c>
      <c r="C223" s="2" t="s">
        <v>410</v>
      </c>
      <c r="D223" s="1"/>
      <c r="E223" s="3">
        <v>1474024400</v>
      </c>
      <c r="F223" s="4">
        <v>47.8</v>
      </c>
      <c r="G223" s="5">
        <f t="shared" si="45"/>
        <v>0.478</v>
      </c>
      <c r="H223" s="4">
        <v>22386760.93</v>
      </c>
      <c r="I223" s="4">
        <v>0</v>
      </c>
      <c r="J223" s="4">
        <v>0</v>
      </c>
      <c r="K223" s="4">
        <v>301185.82</v>
      </c>
      <c r="L223" s="6">
        <f t="shared" si="46"/>
        <v>22687946.75</v>
      </c>
      <c r="M223" s="4">
        <v>53545727</v>
      </c>
      <c r="N223" s="4">
        <v>0</v>
      </c>
      <c r="O223" s="4">
        <v>0</v>
      </c>
      <c r="P223" s="6">
        <f t="shared" si="47"/>
        <v>53545727</v>
      </c>
      <c r="Q223" s="4">
        <v>28151679</v>
      </c>
      <c r="R223" s="4">
        <v>0</v>
      </c>
      <c r="S223" s="6">
        <f t="shared" si="48"/>
        <v>28151679</v>
      </c>
      <c r="T223" s="6">
        <f t="shared" si="49"/>
        <v>104385352.75</v>
      </c>
      <c r="U223" s="7">
        <f t="shared" si="50"/>
        <v>1.9098516279649103</v>
      </c>
      <c r="V223" s="7">
        <f t="shared" si="51"/>
        <v>3.632621481706816</v>
      </c>
      <c r="W223" s="7">
        <f t="shared" si="52"/>
        <v>1.5391839341329765</v>
      </c>
      <c r="X223" s="7">
        <f t="shared" si="53"/>
        <v>7.081657043804703</v>
      </c>
      <c r="Y223" s="36">
        <v>91982.37421636393</v>
      </c>
      <c r="Z223" s="36">
        <f t="shared" si="54"/>
        <v>6513.876282751937</v>
      </c>
      <c r="AA223" s="6">
        <f t="shared" si="55"/>
        <v>3083733054.393306</v>
      </c>
      <c r="AB223" s="7">
        <f t="shared" si="56"/>
        <v>0.7357299205155626</v>
      </c>
      <c r="AC223" s="7">
        <f t="shared" si="57"/>
        <v>1.736393068255858</v>
      </c>
      <c r="AD223" s="7">
        <f t="shared" si="58"/>
        <v>0.912909078167227</v>
      </c>
      <c r="AE223" s="7">
        <f t="shared" si="59"/>
        <v>3.3850320669386473</v>
      </c>
    </row>
    <row r="224" spans="1:31" ht="12.75">
      <c r="A224" s="1" t="s">
        <v>452</v>
      </c>
      <c r="B224" s="1" t="s">
        <v>453</v>
      </c>
      <c r="C224" s="2" t="s">
        <v>454</v>
      </c>
      <c r="D224" s="1"/>
      <c r="E224" s="3">
        <v>242814169</v>
      </c>
      <c r="F224" s="4">
        <v>100.16</v>
      </c>
      <c r="G224" s="5">
        <f t="shared" si="45"/>
        <v>1.0016</v>
      </c>
      <c r="H224" s="4">
        <v>1482702.87</v>
      </c>
      <c r="I224" s="4">
        <v>95488.95</v>
      </c>
      <c r="J224" s="4">
        <v>0</v>
      </c>
      <c r="K224" s="4">
        <v>24746.43</v>
      </c>
      <c r="L224" s="6">
        <f t="shared" si="46"/>
        <v>1602938.25</v>
      </c>
      <c r="M224" s="4">
        <v>3103165</v>
      </c>
      <c r="N224" s="4">
        <v>0</v>
      </c>
      <c r="O224" s="4">
        <v>0</v>
      </c>
      <c r="P224" s="6">
        <f t="shared" si="47"/>
        <v>3103165</v>
      </c>
      <c r="Q224" s="4">
        <v>2294651.4</v>
      </c>
      <c r="R224" s="4">
        <v>0</v>
      </c>
      <c r="S224" s="6">
        <f t="shared" si="48"/>
        <v>2294651.4</v>
      </c>
      <c r="T224" s="6">
        <f t="shared" si="49"/>
        <v>7000754.65</v>
      </c>
      <c r="U224" s="7">
        <f t="shared" si="50"/>
        <v>0.9450236818758297</v>
      </c>
      <c r="V224" s="7">
        <f t="shared" si="51"/>
        <v>1.2779999671271243</v>
      </c>
      <c r="W224" s="7">
        <f t="shared" si="52"/>
        <v>0.6601502114153808</v>
      </c>
      <c r="X224" s="7">
        <f t="shared" si="53"/>
        <v>2.883173860418335</v>
      </c>
      <c r="Y224" s="36">
        <v>88796.44286349489</v>
      </c>
      <c r="Z224" s="36">
        <f t="shared" si="54"/>
        <v>2560.1558296215867</v>
      </c>
      <c r="AA224" s="6">
        <f t="shared" si="55"/>
        <v>242426286.94089454</v>
      </c>
      <c r="AB224" s="7">
        <f t="shared" si="56"/>
        <v>0.6612064517536455</v>
      </c>
      <c r="AC224" s="7">
        <f t="shared" si="57"/>
        <v>1.2800447670745279</v>
      </c>
      <c r="AD224" s="7">
        <f t="shared" si="58"/>
        <v>0.9465357197668313</v>
      </c>
      <c r="AE224" s="7">
        <f t="shared" si="59"/>
        <v>2.8877869385950046</v>
      </c>
    </row>
    <row r="225" spans="1:31" ht="12.75">
      <c r="A225" s="1" t="s">
        <v>455</v>
      </c>
      <c r="B225" s="1" t="s">
        <v>456</v>
      </c>
      <c r="C225" s="2" t="s">
        <v>454</v>
      </c>
      <c r="D225" s="1"/>
      <c r="E225" s="3">
        <v>1320491900</v>
      </c>
      <c r="F225" s="4">
        <v>104.21</v>
      </c>
      <c r="G225" s="5">
        <f t="shared" si="45"/>
        <v>1.0421</v>
      </c>
      <c r="H225" s="4">
        <v>7615644.92</v>
      </c>
      <c r="I225" s="4">
        <v>0</v>
      </c>
      <c r="J225" s="4">
        <v>0</v>
      </c>
      <c r="K225" s="4">
        <v>126780.56</v>
      </c>
      <c r="L225" s="6">
        <f t="shared" si="46"/>
        <v>7742425.4799999995</v>
      </c>
      <c r="M225" s="4">
        <v>15507015</v>
      </c>
      <c r="N225" s="4">
        <v>0</v>
      </c>
      <c r="O225" s="4">
        <v>0</v>
      </c>
      <c r="P225" s="6">
        <f t="shared" si="47"/>
        <v>15507015</v>
      </c>
      <c r="Q225" s="4">
        <v>7752150</v>
      </c>
      <c r="R225" s="4">
        <v>0</v>
      </c>
      <c r="S225" s="6">
        <f t="shared" si="48"/>
        <v>7752150</v>
      </c>
      <c r="T225" s="6">
        <f t="shared" si="49"/>
        <v>31001590.48</v>
      </c>
      <c r="U225" s="7">
        <f t="shared" si="50"/>
        <v>0.5870653201280522</v>
      </c>
      <c r="V225" s="7">
        <f t="shared" si="51"/>
        <v>1.1743362454551975</v>
      </c>
      <c r="W225" s="7">
        <f t="shared" si="52"/>
        <v>0.5863288884998082</v>
      </c>
      <c r="X225" s="7">
        <f t="shared" si="53"/>
        <v>2.3477304540830577</v>
      </c>
      <c r="Y225" s="36">
        <v>97024.74314033604</v>
      </c>
      <c r="Z225" s="36">
        <f t="shared" si="54"/>
        <v>2277.8794427015314</v>
      </c>
      <c r="AA225" s="6">
        <f t="shared" si="55"/>
        <v>1267145091.641877</v>
      </c>
      <c r="AB225" s="7">
        <f t="shared" si="56"/>
        <v>0.6110133347056502</v>
      </c>
      <c r="AC225" s="7">
        <f t="shared" si="57"/>
        <v>1.223775801388861</v>
      </c>
      <c r="AD225" s="7">
        <f t="shared" si="58"/>
        <v>0.6117807701054433</v>
      </c>
      <c r="AE225" s="7">
        <f t="shared" si="59"/>
        <v>2.446569906199955</v>
      </c>
    </row>
    <row r="226" spans="1:31" ht="12.75">
      <c r="A226" s="1" t="s">
        <v>457</v>
      </c>
      <c r="B226" s="1" t="s">
        <v>458</v>
      </c>
      <c r="C226" s="2" t="s">
        <v>454</v>
      </c>
      <c r="D226" s="1"/>
      <c r="E226" s="3">
        <v>283580887</v>
      </c>
      <c r="F226" s="4">
        <v>93.84</v>
      </c>
      <c r="G226" s="5">
        <f t="shared" si="45"/>
        <v>0.9384</v>
      </c>
      <c r="H226" s="4">
        <v>1816218.93</v>
      </c>
      <c r="I226" s="4">
        <v>117102.88</v>
      </c>
      <c r="J226" s="4">
        <v>0</v>
      </c>
      <c r="K226" s="4">
        <v>30234.9</v>
      </c>
      <c r="L226" s="6">
        <f t="shared" si="46"/>
        <v>1963556.71</v>
      </c>
      <c r="M226" s="4">
        <v>2930136</v>
      </c>
      <c r="N226" s="4">
        <v>1964391.19</v>
      </c>
      <c r="O226" s="4">
        <v>0</v>
      </c>
      <c r="P226" s="6">
        <f t="shared" si="47"/>
        <v>4894527.1899999995</v>
      </c>
      <c r="Q226" s="4">
        <v>258075</v>
      </c>
      <c r="R226" s="4">
        <v>0</v>
      </c>
      <c r="S226" s="6">
        <f t="shared" si="48"/>
        <v>258075</v>
      </c>
      <c r="T226" s="6">
        <f t="shared" si="49"/>
        <v>7116158.899999999</v>
      </c>
      <c r="U226" s="7">
        <f t="shared" si="50"/>
        <v>0.09100578065403964</v>
      </c>
      <c r="V226" s="7">
        <f t="shared" si="51"/>
        <v>1.7259721703317754</v>
      </c>
      <c r="W226" s="7">
        <f t="shared" si="52"/>
        <v>0.6924150392406382</v>
      </c>
      <c r="X226" s="7">
        <f t="shared" si="53"/>
        <v>2.5093929902264533</v>
      </c>
      <c r="Y226" s="36">
        <v>134025.28801843317</v>
      </c>
      <c r="Z226" s="36">
        <f t="shared" si="54"/>
        <v>3363.221182665377</v>
      </c>
      <c r="AA226" s="6">
        <f t="shared" si="55"/>
        <v>302196171.14237</v>
      </c>
      <c r="AB226" s="7">
        <f t="shared" si="56"/>
        <v>0.6497622728234149</v>
      </c>
      <c r="AC226" s="7">
        <f t="shared" si="57"/>
        <v>1.619652284639338</v>
      </c>
      <c r="AD226" s="7">
        <f t="shared" si="58"/>
        <v>0.08539982456575079</v>
      </c>
      <c r="AE226" s="7">
        <f t="shared" si="59"/>
        <v>2.3548143820285037</v>
      </c>
    </row>
    <row r="227" spans="1:31" ht="12.75">
      <c r="A227" s="1" t="s">
        <v>459</v>
      </c>
      <c r="B227" s="1" t="s">
        <v>460</v>
      </c>
      <c r="C227" s="2" t="s">
        <v>454</v>
      </c>
      <c r="D227" s="1"/>
      <c r="E227" s="3">
        <v>151208867</v>
      </c>
      <c r="F227" s="4">
        <v>99.96</v>
      </c>
      <c r="G227" s="5">
        <f t="shared" si="45"/>
        <v>0.9995999999999999</v>
      </c>
      <c r="H227" s="4">
        <v>891479.36</v>
      </c>
      <c r="I227" s="4">
        <v>57476.17</v>
      </c>
      <c r="J227" s="4">
        <v>0</v>
      </c>
      <c r="K227" s="4">
        <v>14841.96</v>
      </c>
      <c r="L227" s="6">
        <f t="shared" si="46"/>
        <v>963797.49</v>
      </c>
      <c r="M227" s="4">
        <v>997666</v>
      </c>
      <c r="N227" s="4">
        <v>969080.78</v>
      </c>
      <c r="O227" s="4">
        <v>0</v>
      </c>
      <c r="P227" s="6">
        <f t="shared" si="47"/>
        <v>1966746.78</v>
      </c>
      <c r="Q227" s="4">
        <v>962953.6</v>
      </c>
      <c r="R227" s="4">
        <v>0</v>
      </c>
      <c r="S227" s="6">
        <f t="shared" si="48"/>
        <v>962953.6</v>
      </c>
      <c r="T227" s="6">
        <f t="shared" si="49"/>
        <v>3893497.87</v>
      </c>
      <c r="U227" s="7">
        <f t="shared" si="50"/>
        <v>0.6368367273064747</v>
      </c>
      <c r="V227" s="7">
        <f t="shared" si="51"/>
        <v>1.3006821749415</v>
      </c>
      <c r="W227" s="7">
        <f t="shared" si="52"/>
        <v>0.6373948228842955</v>
      </c>
      <c r="X227" s="7">
        <f t="shared" si="53"/>
        <v>2.5749137251322702</v>
      </c>
      <c r="Y227" s="36">
        <v>98696.35332252836</v>
      </c>
      <c r="Z227" s="36">
        <f t="shared" si="54"/>
        <v>2541.3459479068224</v>
      </c>
      <c r="AA227" s="6">
        <f t="shared" si="55"/>
        <v>151269374.74989998</v>
      </c>
      <c r="AB227" s="7">
        <f t="shared" si="56"/>
        <v>0.6371398649551417</v>
      </c>
      <c r="AC227" s="7">
        <f t="shared" si="57"/>
        <v>1.3001619020715232</v>
      </c>
      <c r="AD227" s="7">
        <f t="shared" si="58"/>
        <v>0.6365819926155519</v>
      </c>
      <c r="AE227" s="7">
        <f t="shared" si="59"/>
        <v>2.573883759642217</v>
      </c>
    </row>
    <row r="228" spans="1:31" ht="12.75">
      <c r="A228" s="1" t="s">
        <v>461</v>
      </c>
      <c r="B228" s="1" t="s">
        <v>462</v>
      </c>
      <c r="C228" s="2" t="s">
        <v>454</v>
      </c>
      <c r="D228" s="1"/>
      <c r="E228" s="3">
        <v>622727957</v>
      </c>
      <c r="F228" s="4">
        <v>102.26</v>
      </c>
      <c r="G228" s="5">
        <f t="shared" si="45"/>
        <v>1.0226</v>
      </c>
      <c r="H228" s="4">
        <v>3599540.3</v>
      </c>
      <c r="I228" s="4">
        <v>0</v>
      </c>
      <c r="J228" s="4">
        <v>0</v>
      </c>
      <c r="K228" s="4">
        <v>60017.31</v>
      </c>
      <c r="L228" s="6">
        <f t="shared" si="46"/>
        <v>3659557.61</v>
      </c>
      <c r="M228" s="4">
        <v>3931875</v>
      </c>
      <c r="N228" s="4">
        <v>4466555.72</v>
      </c>
      <c r="O228" s="4">
        <v>0</v>
      </c>
      <c r="P228" s="6">
        <f t="shared" si="47"/>
        <v>8398430.719999999</v>
      </c>
      <c r="Q228" s="4">
        <v>3663888.07</v>
      </c>
      <c r="R228" s="4">
        <v>0</v>
      </c>
      <c r="S228" s="6">
        <f t="shared" si="48"/>
        <v>3663888.07</v>
      </c>
      <c r="T228" s="6">
        <f t="shared" si="49"/>
        <v>15721876.399999999</v>
      </c>
      <c r="U228" s="7">
        <f t="shared" si="50"/>
        <v>0.588360941373313</v>
      </c>
      <c r="V228" s="7">
        <f t="shared" si="51"/>
        <v>1.3486516263794464</v>
      </c>
      <c r="W228" s="7">
        <f t="shared" si="52"/>
        <v>0.5876655398016761</v>
      </c>
      <c r="X228" s="7">
        <f t="shared" si="53"/>
        <v>2.5246781075544353</v>
      </c>
      <c r="Y228" s="36">
        <v>103236.03585657371</v>
      </c>
      <c r="Z228" s="36">
        <f t="shared" si="54"/>
        <v>2606.3775963779635</v>
      </c>
      <c r="AA228" s="6">
        <f t="shared" si="55"/>
        <v>608965340.3090162</v>
      </c>
      <c r="AB228" s="7">
        <f t="shared" si="56"/>
        <v>0.600946781001194</v>
      </c>
      <c r="AC228" s="7">
        <f t="shared" si="57"/>
        <v>1.3791311531356218</v>
      </c>
      <c r="AD228" s="7">
        <f t="shared" si="58"/>
        <v>0.6016578986483498</v>
      </c>
      <c r="AE228" s="7">
        <f t="shared" si="59"/>
        <v>2.581735832785166</v>
      </c>
    </row>
    <row r="229" spans="1:31" ht="12.75">
      <c r="A229" s="1" t="s">
        <v>463</v>
      </c>
      <c r="B229" s="1" t="s">
        <v>464</v>
      </c>
      <c r="C229" s="2" t="s">
        <v>454</v>
      </c>
      <c r="D229" s="1"/>
      <c r="E229" s="3">
        <v>619878484</v>
      </c>
      <c r="F229" s="4">
        <v>102.25</v>
      </c>
      <c r="G229" s="5">
        <f t="shared" si="45"/>
        <v>1.0225</v>
      </c>
      <c r="H229" s="4">
        <v>3741878.45</v>
      </c>
      <c r="I229" s="4">
        <v>241260.06</v>
      </c>
      <c r="J229" s="4">
        <v>0</v>
      </c>
      <c r="K229" s="4">
        <v>62297.29</v>
      </c>
      <c r="L229" s="6">
        <f t="shared" si="46"/>
        <v>4045435.8000000003</v>
      </c>
      <c r="M229" s="4">
        <v>10048000</v>
      </c>
      <c r="N229" s="4">
        <v>0</v>
      </c>
      <c r="O229" s="4">
        <v>0</v>
      </c>
      <c r="P229" s="6">
        <f t="shared" si="47"/>
        <v>10048000</v>
      </c>
      <c r="Q229" s="4">
        <v>5222000</v>
      </c>
      <c r="R229" s="4">
        <v>0</v>
      </c>
      <c r="S229" s="6">
        <f t="shared" si="48"/>
        <v>5222000</v>
      </c>
      <c r="T229" s="6">
        <f t="shared" si="49"/>
        <v>19315435.8</v>
      </c>
      <c r="U229" s="7">
        <f t="shared" si="50"/>
        <v>0.8424231740232494</v>
      </c>
      <c r="V229" s="7">
        <f t="shared" si="51"/>
        <v>1.6209628595529701</v>
      </c>
      <c r="W229" s="7">
        <f t="shared" si="52"/>
        <v>0.6526175539914368</v>
      </c>
      <c r="X229" s="7">
        <f t="shared" si="53"/>
        <v>3.1160035875676564</v>
      </c>
      <c r="Y229" s="36">
        <v>101533.85809312639</v>
      </c>
      <c r="Z229" s="36">
        <f t="shared" si="54"/>
        <v>3163.7986607776716</v>
      </c>
      <c r="AA229" s="6">
        <f t="shared" si="55"/>
        <v>606238126.1613692</v>
      </c>
      <c r="AB229" s="7">
        <f t="shared" si="56"/>
        <v>0.6673014489562441</v>
      </c>
      <c r="AC229" s="7">
        <f t="shared" si="57"/>
        <v>1.657434523892912</v>
      </c>
      <c r="AD229" s="7">
        <f t="shared" si="58"/>
        <v>0.8613776954387725</v>
      </c>
      <c r="AE229" s="7">
        <f t="shared" si="59"/>
        <v>3.1861136682879287</v>
      </c>
    </row>
    <row r="230" spans="1:31" ht="12.75">
      <c r="A230" s="1" t="s">
        <v>465</v>
      </c>
      <c r="B230" s="1" t="s">
        <v>391</v>
      </c>
      <c r="C230" s="2" t="s">
        <v>454</v>
      </c>
      <c r="D230" s="1"/>
      <c r="E230" s="3">
        <v>696062618</v>
      </c>
      <c r="F230" s="4">
        <v>98.35</v>
      </c>
      <c r="G230" s="5">
        <f t="shared" si="45"/>
        <v>0.9834999999999999</v>
      </c>
      <c r="H230" s="4">
        <v>0</v>
      </c>
      <c r="I230" s="4">
        <v>0</v>
      </c>
      <c r="J230" s="4">
        <v>0</v>
      </c>
      <c r="K230" s="4">
        <v>58406.68</v>
      </c>
      <c r="L230" s="6">
        <f t="shared" si="46"/>
        <v>58406.68</v>
      </c>
      <c r="M230" s="4">
        <v>6223645.9</v>
      </c>
      <c r="N230" s="4">
        <v>0</v>
      </c>
      <c r="O230" s="4">
        <v>0</v>
      </c>
      <c r="P230" s="6">
        <f t="shared" si="47"/>
        <v>6223645.9</v>
      </c>
      <c r="Q230" s="4">
        <v>9486645.9</v>
      </c>
      <c r="R230" s="4">
        <v>0</v>
      </c>
      <c r="S230" s="6">
        <f t="shared" si="48"/>
        <v>9486645.9</v>
      </c>
      <c r="T230" s="6">
        <f t="shared" si="49"/>
        <v>15768698.48</v>
      </c>
      <c r="U230" s="7">
        <f t="shared" si="50"/>
        <v>1.3629012181774716</v>
      </c>
      <c r="V230" s="7">
        <f t="shared" si="51"/>
        <v>0.8941215544489993</v>
      </c>
      <c r="W230" s="7">
        <f t="shared" si="52"/>
        <v>0.008391009442199351</v>
      </c>
      <c r="X230" s="7">
        <f t="shared" si="53"/>
        <v>2.26541378206867</v>
      </c>
      <c r="Y230" s="36">
        <v>100094.0056022409</v>
      </c>
      <c r="Z230" s="36">
        <f t="shared" si="54"/>
        <v>2267.5433979377517</v>
      </c>
      <c r="AA230" s="6">
        <f t="shared" si="55"/>
        <v>707740333.5027962</v>
      </c>
      <c r="AB230" s="7">
        <f t="shared" si="56"/>
        <v>0.008252557786403061</v>
      </c>
      <c r="AC230" s="7">
        <f t="shared" si="57"/>
        <v>0.8793685488005909</v>
      </c>
      <c r="AD230" s="7">
        <f t="shared" si="58"/>
        <v>1.340413348077543</v>
      </c>
      <c r="AE230" s="7">
        <f t="shared" si="59"/>
        <v>2.228034454664537</v>
      </c>
    </row>
    <row r="231" spans="1:31" ht="12.75">
      <c r="A231" s="1" t="s">
        <v>466</v>
      </c>
      <c r="B231" s="1" t="s">
        <v>467</v>
      </c>
      <c r="C231" s="2" t="s">
        <v>454</v>
      </c>
      <c r="D231" s="1"/>
      <c r="E231" s="3">
        <v>429477818</v>
      </c>
      <c r="F231" s="4">
        <v>95.6</v>
      </c>
      <c r="G231" s="5">
        <f t="shared" si="45"/>
        <v>0.956</v>
      </c>
      <c r="H231" s="4">
        <v>2665580.74</v>
      </c>
      <c r="I231" s="4">
        <v>171823.77</v>
      </c>
      <c r="J231" s="4">
        <v>0</v>
      </c>
      <c r="K231" s="4">
        <v>44363.78</v>
      </c>
      <c r="L231" s="6">
        <f t="shared" si="46"/>
        <v>2881768.29</v>
      </c>
      <c r="M231" s="4">
        <v>3610045</v>
      </c>
      <c r="N231" s="4">
        <v>2720124.32</v>
      </c>
      <c r="O231" s="4">
        <v>0</v>
      </c>
      <c r="P231" s="6">
        <f t="shared" si="47"/>
        <v>6330169.32</v>
      </c>
      <c r="Q231" s="4">
        <v>1184000.84</v>
      </c>
      <c r="R231" s="4">
        <v>42984</v>
      </c>
      <c r="S231" s="6">
        <f t="shared" si="48"/>
        <v>1226984.84</v>
      </c>
      <c r="T231" s="6">
        <f t="shared" si="49"/>
        <v>10438922.45</v>
      </c>
      <c r="U231" s="7">
        <f t="shared" si="50"/>
        <v>0.28569224965187845</v>
      </c>
      <c r="V231" s="7">
        <f t="shared" si="51"/>
        <v>1.4739222969601657</v>
      </c>
      <c r="W231" s="7">
        <f t="shared" si="52"/>
        <v>0.6709935110082914</v>
      </c>
      <c r="X231" s="7">
        <f t="shared" si="53"/>
        <v>2.4306080576203355</v>
      </c>
      <c r="Y231" s="36">
        <v>153745.824929407</v>
      </c>
      <c r="Z231" s="36">
        <f t="shared" si="54"/>
        <v>3736.9584089890213</v>
      </c>
      <c r="AA231" s="6">
        <f t="shared" si="55"/>
        <v>449244579.497908</v>
      </c>
      <c r="AB231" s="7">
        <f t="shared" si="56"/>
        <v>0.6414697965239265</v>
      </c>
      <c r="AC231" s="7">
        <f t="shared" si="57"/>
        <v>1.4090697158939185</v>
      </c>
      <c r="AD231" s="7">
        <f t="shared" si="58"/>
        <v>0.2635537286444908</v>
      </c>
      <c r="AE231" s="7">
        <f t="shared" si="59"/>
        <v>2.3236613030850406</v>
      </c>
    </row>
    <row r="232" spans="1:31" ht="12.75">
      <c r="A232" s="1" t="s">
        <v>468</v>
      </c>
      <c r="B232" s="1" t="s">
        <v>469</v>
      </c>
      <c r="C232" s="2" t="s">
        <v>454</v>
      </c>
      <c r="D232" s="1"/>
      <c r="E232" s="3">
        <v>490105871</v>
      </c>
      <c r="F232" s="4">
        <v>101.63</v>
      </c>
      <c r="G232" s="5">
        <f t="shared" si="45"/>
        <v>1.0163</v>
      </c>
      <c r="H232" s="4">
        <v>3197743.66</v>
      </c>
      <c r="I232" s="4">
        <v>206183.6</v>
      </c>
      <c r="J232" s="4">
        <v>0</v>
      </c>
      <c r="K232" s="4">
        <v>53237.52</v>
      </c>
      <c r="L232" s="6">
        <f t="shared" si="46"/>
        <v>3457164.7800000003</v>
      </c>
      <c r="M232" s="4">
        <v>6245846</v>
      </c>
      <c r="N232" s="4">
        <v>0</v>
      </c>
      <c r="O232" s="4">
        <v>0</v>
      </c>
      <c r="P232" s="6">
        <f t="shared" si="47"/>
        <v>6245846</v>
      </c>
      <c r="Q232" s="4">
        <v>386187.37</v>
      </c>
      <c r="R232" s="4">
        <v>0</v>
      </c>
      <c r="S232" s="6">
        <f t="shared" si="48"/>
        <v>386187.37</v>
      </c>
      <c r="T232" s="6">
        <f t="shared" si="49"/>
        <v>10089198.15</v>
      </c>
      <c r="U232" s="7">
        <f t="shared" si="50"/>
        <v>0.07879672390213012</v>
      </c>
      <c r="V232" s="7">
        <f t="shared" si="51"/>
        <v>1.2743871007413416</v>
      </c>
      <c r="W232" s="7">
        <f t="shared" si="52"/>
        <v>0.7053914234787856</v>
      </c>
      <c r="X232" s="7">
        <f t="shared" si="53"/>
        <v>2.0585752481222572</v>
      </c>
      <c r="Y232" s="36">
        <v>98092.33097880929</v>
      </c>
      <c r="Z232" s="36">
        <f t="shared" si="54"/>
        <v>2019.304445835929</v>
      </c>
      <c r="AA232" s="6">
        <f t="shared" si="55"/>
        <v>482245273.0492965</v>
      </c>
      <c r="AB232" s="7">
        <f t="shared" si="56"/>
        <v>0.7168893036814896</v>
      </c>
      <c r="AC232" s="7">
        <f t="shared" si="57"/>
        <v>1.2951596104834255</v>
      </c>
      <c r="AD232" s="7">
        <f t="shared" si="58"/>
        <v>0.08008111050173483</v>
      </c>
      <c r="AE232" s="7">
        <f t="shared" si="59"/>
        <v>2.09213002466665</v>
      </c>
    </row>
    <row r="233" spans="1:31" ht="12.75">
      <c r="A233" s="1" t="s">
        <v>470</v>
      </c>
      <c r="B233" s="1" t="s">
        <v>471</v>
      </c>
      <c r="C233" s="2" t="s">
        <v>454</v>
      </c>
      <c r="D233" s="1"/>
      <c r="E233" s="3">
        <v>613838546</v>
      </c>
      <c r="F233" s="4">
        <v>95.68</v>
      </c>
      <c r="G233" s="5">
        <f t="shared" si="45"/>
        <v>0.9568000000000001</v>
      </c>
      <c r="H233" s="4">
        <v>3854359.71</v>
      </c>
      <c r="I233" s="4">
        <v>248518.41</v>
      </c>
      <c r="J233" s="4">
        <v>0</v>
      </c>
      <c r="K233" s="4">
        <v>64167.87</v>
      </c>
      <c r="L233" s="6">
        <f t="shared" si="46"/>
        <v>4167045.99</v>
      </c>
      <c r="M233" s="4">
        <v>4816659</v>
      </c>
      <c r="N233" s="4">
        <v>4362424.68</v>
      </c>
      <c r="O233" s="4">
        <v>0</v>
      </c>
      <c r="P233" s="6">
        <f t="shared" si="47"/>
        <v>9179083.68</v>
      </c>
      <c r="Q233" s="4">
        <v>2925724.8</v>
      </c>
      <c r="R233" s="4">
        <v>0</v>
      </c>
      <c r="S233" s="6">
        <f t="shared" si="48"/>
        <v>2925724.8</v>
      </c>
      <c r="T233" s="6">
        <f t="shared" si="49"/>
        <v>16271854.469999999</v>
      </c>
      <c r="U233" s="7">
        <f t="shared" si="50"/>
        <v>0.4766277417840749</v>
      </c>
      <c r="V233" s="7">
        <f t="shared" si="51"/>
        <v>1.4953579796860785</v>
      </c>
      <c r="W233" s="7">
        <f t="shared" si="52"/>
        <v>0.678850492064081</v>
      </c>
      <c r="X233" s="7">
        <f t="shared" si="53"/>
        <v>2.6508362135342343</v>
      </c>
      <c r="Y233" s="36">
        <v>111642.82105263158</v>
      </c>
      <c r="Z233" s="36">
        <f t="shared" si="54"/>
        <v>2959.4683302743797</v>
      </c>
      <c r="AA233" s="6">
        <f t="shared" si="55"/>
        <v>641553664.2976588</v>
      </c>
      <c r="AB233" s="7">
        <f t="shared" si="56"/>
        <v>0.6495241508069127</v>
      </c>
      <c r="AC233" s="7">
        <f t="shared" si="57"/>
        <v>1.43075851496364</v>
      </c>
      <c r="AD233" s="7">
        <f t="shared" si="58"/>
        <v>0.45603742333900293</v>
      </c>
      <c r="AE233" s="7">
        <f t="shared" si="59"/>
        <v>2.5363200891095556</v>
      </c>
    </row>
    <row r="234" spans="1:31" ht="12.75">
      <c r="A234" s="1" t="s">
        <v>472</v>
      </c>
      <c r="B234" s="1" t="s">
        <v>473</v>
      </c>
      <c r="C234" s="2" t="s">
        <v>454</v>
      </c>
      <c r="D234" s="1"/>
      <c r="E234" s="3">
        <v>1066951602</v>
      </c>
      <c r="F234" s="4">
        <v>94.13</v>
      </c>
      <c r="G234" s="5">
        <f t="shared" si="45"/>
        <v>0.9412999999999999</v>
      </c>
      <c r="H234" s="4">
        <v>6835819.56</v>
      </c>
      <c r="I234" s="4">
        <v>0</v>
      </c>
      <c r="J234" s="4">
        <v>0</v>
      </c>
      <c r="K234" s="4">
        <v>113795.49</v>
      </c>
      <c r="L234" s="6">
        <f t="shared" si="46"/>
        <v>6949615.05</v>
      </c>
      <c r="M234" s="4">
        <v>15145963</v>
      </c>
      <c r="N234" s="4">
        <v>0</v>
      </c>
      <c r="O234" s="4">
        <v>0</v>
      </c>
      <c r="P234" s="6">
        <f t="shared" si="47"/>
        <v>15145963</v>
      </c>
      <c r="Q234" s="4">
        <v>7731000</v>
      </c>
      <c r="R234" s="4">
        <v>0</v>
      </c>
      <c r="S234" s="6">
        <f t="shared" si="48"/>
        <v>7731000</v>
      </c>
      <c r="T234" s="6">
        <f t="shared" si="49"/>
        <v>29826578.05</v>
      </c>
      <c r="U234" s="7">
        <f t="shared" si="50"/>
        <v>0.7245876931538643</v>
      </c>
      <c r="V234" s="7">
        <f t="shared" si="51"/>
        <v>1.4195548300043697</v>
      </c>
      <c r="W234" s="7">
        <f t="shared" si="52"/>
        <v>0.6513524172017692</v>
      </c>
      <c r="X234" s="7">
        <f t="shared" si="53"/>
        <v>2.7954949403600033</v>
      </c>
      <c r="Y234" s="36">
        <v>101741.99175014732</v>
      </c>
      <c r="Z234" s="36">
        <f t="shared" si="54"/>
        <v>2844.1922315968604</v>
      </c>
      <c r="AA234" s="6">
        <f t="shared" si="55"/>
        <v>1133487306.9159675</v>
      </c>
      <c r="AB234" s="7">
        <f t="shared" si="56"/>
        <v>0.6131180303120252</v>
      </c>
      <c r="AC234" s="7">
        <f t="shared" si="57"/>
        <v>1.336226961483113</v>
      </c>
      <c r="AD234" s="7">
        <f t="shared" si="58"/>
        <v>0.6820543955657324</v>
      </c>
      <c r="AE234" s="7">
        <f t="shared" si="59"/>
        <v>2.6313993873608705</v>
      </c>
    </row>
    <row r="235" spans="1:31" ht="12.75">
      <c r="A235" s="1" t="s">
        <v>474</v>
      </c>
      <c r="B235" s="1" t="s">
        <v>475</v>
      </c>
      <c r="C235" s="2" t="s">
        <v>454</v>
      </c>
      <c r="D235" s="1"/>
      <c r="E235" s="3">
        <v>94218625</v>
      </c>
      <c r="F235" s="4">
        <v>101.42</v>
      </c>
      <c r="G235" s="5">
        <f t="shared" si="45"/>
        <v>1.0142</v>
      </c>
      <c r="H235" s="4">
        <v>583018.87</v>
      </c>
      <c r="I235" s="4">
        <v>37591.82</v>
      </c>
      <c r="J235" s="4">
        <v>0</v>
      </c>
      <c r="K235" s="4">
        <v>9706.33</v>
      </c>
      <c r="L235" s="6">
        <f t="shared" si="46"/>
        <v>630317.0199999999</v>
      </c>
      <c r="M235" s="4">
        <v>971045</v>
      </c>
      <c r="N235" s="4">
        <v>782434.16</v>
      </c>
      <c r="O235" s="4">
        <v>0</v>
      </c>
      <c r="P235" s="6">
        <f t="shared" si="47"/>
        <v>1753479.1600000001</v>
      </c>
      <c r="Q235" s="4">
        <v>564500</v>
      </c>
      <c r="R235" s="4">
        <v>0</v>
      </c>
      <c r="S235" s="6">
        <f t="shared" si="48"/>
        <v>564500</v>
      </c>
      <c r="T235" s="6">
        <f t="shared" si="49"/>
        <v>2948296.18</v>
      </c>
      <c r="U235" s="7">
        <f t="shared" si="50"/>
        <v>0.5991384399846633</v>
      </c>
      <c r="V235" s="7">
        <f t="shared" si="51"/>
        <v>1.8610748777112809</v>
      </c>
      <c r="W235" s="7">
        <f t="shared" si="52"/>
        <v>0.6689940762773814</v>
      </c>
      <c r="X235" s="7">
        <f t="shared" si="53"/>
        <v>3.129207393973325</v>
      </c>
      <c r="Y235" s="36">
        <v>81053.25884543761</v>
      </c>
      <c r="Z235" s="36">
        <f t="shared" si="54"/>
        <v>2536.324568847772</v>
      </c>
      <c r="AA235" s="6">
        <f t="shared" si="55"/>
        <v>92899452.77065668</v>
      </c>
      <c r="AB235" s="7">
        <f t="shared" si="56"/>
        <v>0.6784937921605202</v>
      </c>
      <c r="AC235" s="7">
        <f t="shared" si="57"/>
        <v>1.8875021409747808</v>
      </c>
      <c r="AD235" s="7">
        <f t="shared" si="58"/>
        <v>0.6076462058324456</v>
      </c>
      <c r="AE235" s="7">
        <f t="shared" si="59"/>
        <v>3.1736421389677463</v>
      </c>
    </row>
    <row r="236" spans="1:31" ht="12.75">
      <c r="A236" s="1" t="s">
        <v>476</v>
      </c>
      <c r="B236" s="1" t="s">
        <v>477</v>
      </c>
      <c r="C236" s="2" t="s">
        <v>454</v>
      </c>
      <c r="D236" s="1"/>
      <c r="E236" s="3">
        <v>60668516</v>
      </c>
      <c r="F236" s="4">
        <v>96.36</v>
      </c>
      <c r="G236" s="5">
        <f t="shared" si="45"/>
        <v>0.9636</v>
      </c>
      <c r="H236" s="4">
        <v>408092.76</v>
      </c>
      <c r="I236" s="4">
        <v>26312.85</v>
      </c>
      <c r="J236" s="4">
        <v>0</v>
      </c>
      <c r="K236" s="4">
        <v>6794.19</v>
      </c>
      <c r="L236" s="6">
        <f t="shared" si="46"/>
        <v>441199.8</v>
      </c>
      <c r="M236" s="4">
        <v>638453</v>
      </c>
      <c r="N236" s="4">
        <v>0</v>
      </c>
      <c r="O236" s="4">
        <v>0</v>
      </c>
      <c r="P236" s="6">
        <f t="shared" si="47"/>
        <v>638453</v>
      </c>
      <c r="Q236" s="4">
        <v>465793.87</v>
      </c>
      <c r="R236" s="4">
        <v>0</v>
      </c>
      <c r="S236" s="6">
        <f t="shared" si="48"/>
        <v>465793.87</v>
      </c>
      <c r="T236" s="6">
        <f t="shared" si="49"/>
        <v>1545446.67</v>
      </c>
      <c r="U236" s="7">
        <f t="shared" si="50"/>
        <v>0.7677686891171032</v>
      </c>
      <c r="V236" s="7">
        <f t="shared" si="51"/>
        <v>1.0523629752209531</v>
      </c>
      <c r="W236" s="7">
        <f t="shared" si="52"/>
        <v>0.7272302490471334</v>
      </c>
      <c r="X236" s="7">
        <f t="shared" si="53"/>
        <v>2.5473619133851897</v>
      </c>
      <c r="Y236" s="36">
        <v>82800.74906367042</v>
      </c>
      <c r="Z236" s="36">
        <f t="shared" si="54"/>
        <v>2109.234745645584</v>
      </c>
      <c r="AA236" s="6">
        <f t="shared" si="55"/>
        <v>62960269.8215027</v>
      </c>
      <c r="AB236" s="7">
        <f t="shared" si="56"/>
        <v>0.7007590679818178</v>
      </c>
      <c r="AC236" s="7">
        <f t="shared" si="57"/>
        <v>1.0140569629229106</v>
      </c>
      <c r="AD236" s="7">
        <f t="shared" si="58"/>
        <v>0.7398219088332406</v>
      </c>
      <c r="AE236" s="7">
        <f t="shared" si="59"/>
        <v>2.4546379397379687</v>
      </c>
    </row>
    <row r="237" spans="1:31" ht="12.75">
      <c r="A237" s="1" t="s">
        <v>478</v>
      </c>
      <c r="B237" s="1" t="s">
        <v>479</v>
      </c>
      <c r="C237" s="2" t="s">
        <v>454</v>
      </c>
      <c r="D237" s="1"/>
      <c r="E237" s="3">
        <v>277253789</v>
      </c>
      <c r="F237" s="4">
        <v>91.69</v>
      </c>
      <c r="G237" s="5">
        <f t="shared" si="45"/>
        <v>0.9168999999999999</v>
      </c>
      <c r="H237" s="4">
        <v>1775854.44</v>
      </c>
      <c r="I237" s="4">
        <v>0</v>
      </c>
      <c r="J237" s="4">
        <v>0</v>
      </c>
      <c r="K237" s="4">
        <v>29565.7</v>
      </c>
      <c r="L237" s="6">
        <f t="shared" si="46"/>
        <v>1805420.14</v>
      </c>
      <c r="M237" s="4">
        <v>3378046</v>
      </c>
      <c r="N237" s="4">
        <v>0</v>
      </c>
      <c r="O237" s="4">
        <v>0</v>
      </c>
      <c r="P237" s="6">
        <f t="shared" si="47"/>
        <v>3378046</v>
      </c>
      <c r="Q237" s="4">
        <v>2900000</v>
      </c>
      <c r="R237" s="4">
        <v>0</v>
      </c>
      <c r="S237" s="6">
        <f t="shared" si="48"/>
        <v>2900000</v>
      </c>
      <c r="T237" s="6">
        <f t="shared" si="49"/>
        <v>8083466.14</v>
      </c>
      <c r="U237" s="7">
        <f t="shared" si="50"/>
        <v>1.0459730813633712</v>
      </c>
      <c r="V237" s="7">
        <f t="shared" si="51"/>
        <v>1.2183948908990383</v>
      </c>
      <c r="W237" s="7">
        <f t="shared" si="52"/>
        <v>0.6511796093073411</v>
      </c>
      <c r="X237" s="7">
        <f t="shared" si="53"/>
        <v>2.9155475815697507</v>
      </c>
      <c r="Y237" s="36">
        <v>70218.1449569184</v>
      </c>
      <c r="Z237" s="36">
        <f t="shared" si="54"/>
        <v>2047.2434271145762</v>
      </c>
      <c r="AA237" s="6">
        <f t="shared" si="55"/>
        <v>302381709.0195223</v>
      </c>
      <c r="AB237" s="7">
        <f t="shared" si="56"/>
        <v>0.5970665837739011</v>
      </c>
      <c r="AC237" s="7">
        <f t="shared" si="57"/>
        <v>1.1171462754653283</v>
      </c>
      <c r="AD237" s="7">
        <f t="shared" si="58"/>
        <v>0.9590527183020753</v>
      </c>
      <c r="AE237" s="7">
        <f t="shared" si="59"/>
        <v>2.6732655775413043</v>
      </c>
    </row>
    <row r="238" spans="1:31" ht="12.75">
      <c r="A238" s="1" t="s">
        <v>480</v>
      </c>
      <c r="B238" s="1" t="s">
        <v>481</v>
      </c>
      <c r="C238" s="2" t="s">
        <v>454</v>
      </c>
      <c r="D238" s="1"/>
      <c r="E238" s="3">
        <v>373705520</v>
      </c>
      <c r="F238" s="4">
        <v>97.2</v>
      </c>
      <c r="G238" s="5">
        <f t="shared" si="45"/>
        <v>0.972</v>
      </c>
      <c r="H238" s="4">
        <v>2310193.2</v>
      </c>
      <c r="I238" s="4">
        <v>148952.32</v>
      </c>
      <c r="J238" s="4">
        <v>0</v>
      </c>
      <c r="K238" s="4">
        <v>38458.73</v>
      </c>
      <c r="L238" s="6">
        <f t="shared" si="46"/>
        <v>2497604.25</v>
      </c>
      <c r="M238" s="4">
        <v>6652600</v>
      </c>
      <c r="N238" s="4">
        <v>0</v>
      </c>
      <c r="O238" s="4">
        <v>0</v>
      </c>
      <c r="P238" s="6">
        <f t="shared" si="47"/>
        <v>6652600</v>
      </c>
      <c r="Q238" s="4">
        <v>2680053.42</v>
      </c>
      <c r="R238" s="4">
        <v>0</v>
      </c>
      <c r="S238" s="6">
        <f t="shared" si="48"/>
        <v>2680053.42</v>
      </c>
      <c r="T238" s="6">
        <f t="shared" si="49"/>
        <v>11830257.67</v>
      </c>
      <c r="U238" s="7">
        <f t="shared" si="50"/>
        <v>0.7171564979826897</v>
      </c>
      <c r="V238" s="7">
        <f t="shared" si="51"/>
        <v>1.7801717245172082</v>
      </c>
      <c r="W238" s="7">
        <f t="shared" si="52"/>
        <v>0.6683348562793506</v>
      </c>
      <c r="X238" s="7">
        <f t="shared" si="53"/>
        <v>3.1656630787792484</v>
      </c>
      <c r="Y238" s="36">
        <v>106029.92874109263</v>
      </c>
      <c r="Z238" s="36">
        <f t="shared" si="54"/>
        <v>3356.550306612716</v>
      </c>
      <c r="AA238" s="6">
        <f t="shared" si="55"/>
        <v>384470699.5884774</v>
      </c>
      <c r="AB238" s="7">
        <f t="shared" si="56"/>
        <v>0.6496214803035288</v>
      </c>
      <c r="AC238" s="7">
        <f t="shared" si="57"/>
        <v>1.7303269162307262</v>
      </c>
      <c r="AD238" s="7">
        <f t="shared" si="58"/>
        <v>0.6970761160391743</v>
      </c>
      <c r="AE238" s="7">
        <f t="shared" si="59"/>
        <v>3.0770245125734292</v>
      </c>
    </row>
    <row r="239" spans="1:31" ht="12.75">
      <c r="A239" s="1" t="s">
        <v>482</v>
      </c>
      <c r="B239" s="1" t="s">
        <v>483</v>
      </c>
      <c r="C239" s="2" t="s">
        <v>454</v>
      </c>
      <c r="D239" s="1"/>
      <c r="E239" s="3">
        <v>139354040</v>
      </c>
      <c r="F239" s="4">
        <v>96.8</v>
      </c>
      <c r="G239" s="5">
        <f t="shared" si="45"/>
        <v>0.968</v>
      </c>
      <c r="H239" s="4">
        <v>881128</v>
      </c>
      <c r="I239" s="4">
        <v>56764.4</v>
      </c>
      <c r="J239" s="4">
        <v>0</v>
      </c>
      <c r="K239" s="4">
        <v>14656.38</v>
      </c>
      <c r="L239" s="6">
        <f t="shared" si="46"/>
        <v>952548.78</v>
      </c>
      <c r="M239" s="4">
        <v>1237217</v>
      </c>
      <c r="N239" s="4">
        <v>974720.22</v>
      </c>
      <c r="O239" s="4">
        <v>0</v>
      </c>
      <c r="P239" s="6">
        <f t="shared" si="47"/>
        <v>2211937.2199999997</v>
      </c>
      <c r="Q239" s="4">
        <v>138790.29</v>
      </c>
      <c r="R239" s="4">
        <v>0</v>
      </c>
      <c r="S239" s="6">
        <f t="shared" si="48"/>
        <v>138790.29</v>
      </c>
      <c r="T239" s="6">
        <f t="shared" si="49"/>
        <v>3303276.29</v>
      </c>
      <c r="U239" s="7">
        <f t="shared" si="50"/>
        <v>0.09959545485728294</v>
      </c>
      <c r="V239" s="7">
        <f t="shared" si="51"/>
        <v>1.5872788618112539</v>
      </c>
      <c r="W239" s="7">
        <f t="shared" si="52"/>
        <v>0.6835458663415858</v>
      </c>
      <c r="X239" s="7">
        <f t="shared" si="53"/>
        <v>2.370420183010123</v>
      </c>
      <c r="Y239" s="36">
        <v>170163.4278002699</v>
      </c>
      <c r="Z239" s="36">
        <f t="shared" si="54"/>
        <v>4033.5882366794563</v>
      </c>
      <c r="AA239" s="6">
        <f t="shared" si="55"/>
        <v>143960785.12396693</v>
      </c>
      <c r="AB239" s="7">
        <f t="shared" si="56"/>
        <v>0.6616723986186551</v>
      </c>
      <c r="AC239" s="7">
        <f t="shared" si="57"/>
        <v>1.536485938233294</v>
      </c>
      <c r="AD239" s="7">
        <f t="shared" si="58"/>
        <v>0.09640840030184988</v>
      </c>
      <c r="AE239" s="7">
        <f t="shared" si="59"/>
        <v>2.294566737153799</v>
      </c>
    </row>
    <row r="240" spans="1:31" ht="12.75">
      <c r="A240" s="1" t="s">
        <v>484</v>
      </c>
      <c r="B240" s="1" t="s">
        <v>485</v>
      </c>
      <c r="C240" s="2" t="s">
        <v>454</v>
      </c>
      <c r="D240" s="1"/>
      <c r="E240" s="3">
        <v>74447067</v>
      </c>
      <c r="F240" s="4">
        <v>100.4</v>
      </c>
      <c r="G240" s="5">
        <f t="shared" si="45"/>
        <v>1.004</v>
      </c>
      <c r="H240" s="4">
        <v>475325.56</v>
      </c>
      <c r="I240" s="4">
        <v>30647.47</v>
      </c>
      <c r="J240" s="4">
        <v>0</v>
      </c>
      <c r="K240" s="4">
        <v>7913.79</v>
      </c>
      <c r="L240" s="6">
        <f t="shared" si="46"/>
        <v>513886.82</v>
      </c>
      <c r="M240" s="4">
        <v>481051.51</v>
      </c>
      <c r="N240" s="4">
        <v>535731.19</v>
      </c>
      <c r="O240" s="4">
        <v>0</v>
      </c>
      <c r="P240" s="6">
        <f t="shared" si="47"/>
        <v>1016782.7</v>
      </c>
      <c r="Q240" s="4">
        <v>536106.95</v>
      </c>
      <c r="R240" s="4">
        <v>0</v>
      </c>
      <c r="S240" s="6">
        <f t="shared" si="48"/>
        <v>536106.95</v>
      </c>
      <c r="T240" s="6">
        <f t="shared" si="49"/>
        <v>2066776.47</v>
      </c>
      <c r="U240" s="7">
        <f t="shared" si="50"/>
        <v>0.7201182955938344</v>
      </c>
      <c r="V240" s="7">
        <f t="shared" si="51"/>
        <v>1.365779393296985</v>
      </c>
      <c r="W240" s="7">
        <f t="shared" si="52"/>
        <v>0.6902714112296727</v>
      </c>
      <c r="X240" s="7">
        <f t="shared" si="53"/>
        <v>2.7761691001204922</v>
      </c>
      <c r="Y240" s="36">
        <v>87613.37683523654</v>
      </c>
      <c r="Z240" s="36">
        <f t="shared" si="54"/>
        <v>2432.2954952719624</v>
      </c>
      <c r="AA240" s="6">
        <f t="shared" si="55"/>
        <v>74150465.13944224</v>
      </c>
      <c r="AB240" s="7">
        <f t="shared" si="56"/>
        <v>0.6930324968745915</v>
      </c>
      <c r="AC240" s="7">
        <f t="shared" si="57"/>
        <v>1.371242510870173</v>
      </c>
      <c r="AD240" s="7">
        <f t="shared" si="58"/>
        <v>0.7229987687762097</v>
      </c>
      <c r="AE240" s="7">
        <f t="shared" si="59"/>
        <v>2.787273776520974</v>
      </c>
    </row>
    <row r="241" spans="1:31" ht="12.75">
      <c r="A241" s="1" t="s">
        <v>486</v>
      </c>
      <c r="B241" s="1" t="s">
        <v>183</v>
      </c>
      <c r="C241" s="2" t="s">
        <v>454</v>
      </c>
      <c r="D241" s="1"/>
      <c r="E241" s="3">
        <v>2138868597</v>
      </c>
      <c r="F241" s="4">
        <v>95.92</v>
      </c>
      <c r="G241" s="5">
        <f t="shared" si="45"/>
        <v>0.9592</v>
      </c>
      <c r="H241" s="4">
        <v>13492336.43</v>
      </c>
      <c r="I241" s="4">
        <v>0</v>
      </c>
      <c r="J241" s="4">
        <v>0</v>
      </c>
      <c r="K241" s="4">
        <v>224394.03</v>
      </c>
      <c r="L241" s="6">
        <f t="shared" si="46"/>
        <v>13716730.459999999</v>
      </c>
      <c r="M241" s="4">
        <v>35509718.5</v>
      </c>
      <c r="N241" s="4">
        <v>0</v>
      </c>
      <c r="O241" s="4">
        <v>0</v>
      </c>
      <c r="P241" s="6">
        <f t="shared" si="47"/>
        <v>35509718.5</v>
      </c>
      <c r="Q241" s="4">
        <v>13300804.26</v>
      </c>
      <c r="R241" s="4">
        <v>0</v>
      </c>
      <c r="S241" s="6">
        <f t="shared" si="48"/>
        <v>13300804.26</v>
      </c>
      <c r="T241" s="6">
        <f t="shared" si="49"/>
        <v>62527253.22</v>
      </c>
      <c r="U241" s="7">
        <f t="shared" si="50"/>
        <v>0.6218616832588898</v>
      </c>
      <c r="V241" s="7">
        <f t="shared" si="51"/>
        <v>1.6602103817787737</v>
      </c>
      <c r="W241" s="7">
        <f t="shared" si="52"/>
        <v>0.6413077680059089</v>
      </c>
      <c r="X241" s="7">
        <f t="shared" si="53"/>
        <v>2.923379833043572</v>
      </c>
      <c r="Y241" s="36">
        <v>120987.6082704666</v>
      </c>
      <c r="Z241" s="36">
        <f t="shared" si="54"/>
        <v>3536.9273406605776</v>
      </c>
      <c r="AA241" s="6">
        <f t="shared" si="55"/>
        <v>2229846327.147623</v>
      </c>
      <c r="AB241" s="7">
        <f t="shared" si="56"/>
        <v>0.6151424110712679</v>
      </c>
      <c r="AC241" s="7">
        <f t="shared" si="57"/>
        <v>1.5924737982021997</v>
      </c>
      <c r="AD241" s="7">
        <f t="shared" si="58"/>
        <v>0.596489726581927</v>
      </c>
      <c r="AE241" s="7">
        <f t="shared" si="59"/>
        <v>2.804105935855395</v>
      </c>
    </row>
    <row r="242" spans="1:31" ht="12.75">
      <c r="A242" s="1" t="s">
        <v>487</v>
      </c>
      <c r="B242" s="1" t="s">
        <v>488</v>
      </c>
      <c r="C242" s="2" t="s">
        <v>454</v>
      </c>
      <c r="D242" s="1"/>
      <c r="E242" s="3">
        <v>131843068</v>
      </c>
      <c r="F242" s="4">
        <v>96.69</v>
      </c>
      <c r="G242" s="5">
        <f t="shared" si="45"/>
        <v>0.9669</v>
      </c>
      <c r="H242" s="4">
        <v>780704.31</v>
      </c>
      <c r="I242" s="4">
        <v>0</v>
      </c>
      <c r="J242" s="4">
        <v>0</v>
      </c>
      <c r="K242" s="4">
        <v>12995.56</v>
      </c>
      <c r="L242" s="6">
        <f t="shared" si="46"/>
        <v>793699.8700000001</v>
      </c>
      <c r="M242" s="4">
        <v>1236517.5</v>
      </c>
      <c r="N242" s="4">
        <v>1071614.35</v>
      </c>
      <c r="O242" s="4">
        <v>0</v>
      </c>
      <c r="P242" s="6">
        <f t="shared" si="47"/>
        <v>2308131.85</v>
      </c>
      <c r="Q242" s="4">
        <v>724976.92</v>
      </c>
      <c r="R242" s="4">
        <v>0</v>
      </c>
      <c r="S242" s="6">
        <f t="shared" si="48"/>
        <v>724976.92</v>
      </c>
      <c r="T242" s="6">
        <f t="shared" si="49"/>
        <v>3826808.64</v>
      </c>
      <c r="U242" s="7">
        <f t="shared" si="50"/>
        <v>0.5498786784907038</v>
      </c>
      <c r="V242" s="7">
        <f t="shared" si="51"/>
        <v>1.7506660645973438</v>
      </c>
      <c r="W242" s="7">
        <f t="shared" si="52"/>
        <v>0.6020034894819044</v>
      </c>
      <c r="X242" s="7">
        <f t="shared" si="53"/>
        <v>2.902548232569952</v>
      </c>
      <c r="Y242" s="36">
        <v>158758.25</v>
      </c>
      <c r="Z242" s="36">
        <f t="shared" si="54"/>
        <v>4608.034779433986</v>
      </c>
      <c r="AA242" s="6">
        <f t="shared" si="55"/>
        <v>136356467.05967525</v>
      </c>
      <c r="AB242" s="7">
        <f t="shared" si="56"/>
        <v>0.5820771739800534</v>
      </c>
      <c r="AC242" s="7">
        <f t="shared" si="57"/>
        <v>1.692719017859172</v>
      </c>
      <c r="AD242" s="7">
        <f t="shared" si="58"/>
        <v>0.5316776942326615</v>
      </c>
      <c r="AE242" s="7">
        <f t="shared" si="59"/>
        <v>2.8064738860718865</v>
      </c>
    </row>
    <row r="243" spans="1:31" ht="12.75">
      <c r="A243" s="1" t="s">
        <v>489</v>
      </c>
      <c r="B243" s="1" t="s">
        <v>490</v>
      </c>
      <c r="C243" s="2" t="s">
        <v>454</v>
      </c>
      <c r="D243" s="1"/>
      <c r="E243" s="3">
        <v>1287932823</v>
      </c>
      <c r="F243" s="4">
        <v>88.89</v>
      </c>
      <c r="G243" s="5">
        <f t="shared" si="45"/>
        <v>0.8889</v>
      </c>
      <c r="H243" s="4">
        <v>8941593.81</v>
      </c>
      <c r="I243" s="4">
        <v>0</v>
      </c>
      <c r="J243" s="4">
        <v>0</v>
      </c>
      <c r="K243" s="4">
        <v>148874.68</v>
      </c>
      <c r="L243" s="6">
        <f t="shared" si="46"/>
        <v>9090468.49</v>
      </c>
      <c r="M243" s="4">
        <v>17353983</v>
      </c>
      <c r="N243" s="4">
        <v>0</v>
      </c>
      <c r="O243" s="4">
        <v>0</v>
      </c>
      <c r="P243" s="6">
        <f t="shared" si="47"/>
        <v>17353983</v>
      </c>
      <c r="Q243" s="4">
        <v>8113977</v>
      </c>
      <c r="R243" s="4">
        <v>0</v>
      </c>
      <c r="S243" s="6">
        <f t="shared" si="48"/>
        <v>8113977</v>
      </c>
      <c r="T243" s="6">
        <f t="shared" si="49"/>
        <v>34558428.49</v>
      </c>
      <c r="U243" s="7">
        <f t="shared" si="50"/>
        <v>0.6300000167011816</v>
      </c>
      <c r="V243" s="7">
        <f t="shared" si="51"/>
        <v>1.3474292051643753</v>
      </c>
      <c r="W243" s="7">
        <f t="shared" si="52"/>
        <v>0.705818527772702</v>
      </c>
      <c r="X243" s="7">
        <f t="shared" si="53"/>
        <v>2.683247749638259</v>
      </c>
      <c r="Y243" s="36">
        <v>105272.50846853272</v>
      </c>
      <c r="Z243" s="36">
        <f t="shared" si="54"/>
        <v>2824.7222144696498</v>
      </c>
      <c r="AA243" s="6">
        <f t="shared" si="55"/>
        <v>1448906314.5460682</v>
      </c>
      <c r="AB243" s="7">
        <f t="shared" si="56"/>
        <v>0.6274020893371548</v>
      </c>
      <c r="AC243" s="7">
        <f t="shared" si="57"/>
        <v>1.197729820470613</v>
      </c>
      <c r="AD243" s="7">
        <f t="shared" si="58"/>
        <v>0.5600070148456804</v>
      </c>
      <c r="AE243" s="7">
        <f t="shared" si="59"/>
        <v>2.3851389246534485</v>
      </c>
    </row>
    <row r="244" spans="1:31" ht="12.75">
      <c r="A244" s="1" t="s">
        <v>491</v>
      </c>
      <c r="B244" s="1" t="s">
        <v>492</v>
      </c>
      <c r="C244" s="2" t="s">
        <v>454</v>
      </c>
      <c r="D244" s="1"/>
      <c r="E244" s="3">
        <v>161538135</v>
      </c>
      <c r="F244" s="4">
        <v>102.39</v>
      </c>
      <c r="G244" s="5">
        <f t="shared" si="45"/>
        <v>1.0239</v>
      </c>
      <c r="H244" s="4">
        <v>990726.84</v>
      </c>
      <c r="I244" s="4">
        <v>0</v>
      </c>
      <c r="J244" s="4">
        <v>0</v>
      </c>
      <c r="K244" s="4">
        <v>16490.51</v>
      </c>
      <c r="L244" s="6">
        <f t="shared" si="46"/>
        <v>1007217.35</v>
      </c>
      <c r="M244" s="4">
        <v>1142888</v>
      </c>
      <c r="N244" s="4">
        <v>1152007.16</v>
      </c>
      <c r="O244" s="4">
        <v>0</v>
      </c>
      <c r="P244" s="6">
        <f t="shared" si="47"/>
        <v>2294895.16</v>
      </c>
      <c r="Q244" s="4">
        <v>1518000</v>
      </c>
      <c r="R244" s="4">
        <v>0</v>
      </c>
      <c r="S244" s="6">
        <f t="shared" si="48"/>
        <v>1518000</v>
      </c>
      <c r="T244" s="6">
        <f t="shared" si="49"/>
        <v>4820112.51</v>
      </c>
      <c r="U244" s="7">
        <f t="shared" si="50"/>
        <v>0.9397161852834316</v>
      </c>
      <c r="V244" s="7">
        <f t="shared" si="51"/>
        <v>1.420652256508966</v>
      </c>
      <c r="W244" s="7">
        <f t="shared" si="52"/>
        <v>0.6235167627755513</v>
      </c>
      <c r="X244" s="7">
        <f t="shared" si="53"/>
        <v>2.983885204567949</v>
      </c>
      <c r="Y244" s="36">
        <v>85909.90028490029</v>
      </c>
      <c r="Z244" s="36">
        <f t="shared" si="54"/>
        <v>2563.452803860218</v>
      </c>
      <c r="AA244" s="6">
        <f t="shared" si="55"/>
        <v>157767491.9425725</v>
      </c>
      <c r="AB244" s="7">
        <f t="shared" si="56"/>
        <v>0.6384188134058871</v>
      </c>
      <c r="AC244" s="7">
        <f t="shared" si="57"/>
        <v>1.4546058454395308</v>
      </c>
      <c r="AD244" s="7">
        <f t="shared" si="58"/>
        <v>0.9621754021117057</v>
      </c>
      <c r="AE244" s="7">
        <f t="shared" si="59"/>
        <v>3.0552000609571235</v>
      </c>
    </row>
    <row r="245" spans="1:31" ht="12.75">
      <c r="A245" s="1" t="s">
        <v>493</v>
      </c>
      <c r="B245" s="1" t="s">
        <v>494</v>
      </c>
      <c r="C245" s="2" t="s">
        <v>454</v>
      </c>
      <c r="D245" s="1"/>
      <c r="E245" s="3">
        <v>381881526</v>
      </c>
      <c r="F245" s="4">
        <v>98.37</v>
      </c>
      <c r="G245" s="5">
        <f t="shared" si="45"/>
        <v>0.9837</v>
      </c>
      <c r="H245" s="4">
        <v>2387290.78</v>
      </c>
      <c r="I245" s="4">
        <v>0</v>
      </c>
      <c r="J245" s="4">
        <v>0</v>
      </c>
      <c r="K245" s="4">
        <v>39739.05</v>
      </c>
      <c r="L245" s="6">
        <f t="shared" si="46"/>
        <v>2427029.8299999996</v>
      </c>
      <c r="M245" s="4">
        <v>7470829</v>
      </c>
      <c r="N245" s="4">
        <v>0</v>
      </c>
      <c r="O245" s="4">
        <v>0</v>
      </c>
      <c r="P245" s="6">
        <f t="shared" si="47"/>
        <v>7470829</v>
      </c>
      <c r="Q245" s="4">
        <v>3591206.82</v>
      </c>
      <c r="R245" s="4">
        <v>0</v>
      </c>
      <c r="S245" s="6">
        <f t="shared" si="48"/>
        <v>3591206.82</v>
      </c>
      <c r="T245" s="6">
        <f t="shared" si="49"/>
        <v>13489065.65</v>
      </c>
      <c r="U245" s="7">
        <f t="shared" si="50"/>
        <v>0.9403981537457248</v>
      </c>
      <c r="V245" s="7">
        <f t="shared" si="51"/>
        <v>1.9563211340053146</v>
      </c>
      <c r="W245" s="7">
        <f t="shared" si="52"/>
        <v>0.6355452319000107</v>
      </c>
      <c r="X245" s="7">
        <f t="shared" si="53"/>
        <v>3.5322645196510503</v>
      </c>
      <c r="Y245" s="36">
        <v>91152.03976688378</v>
      </c>
      <c r="Z245" s="36">
        <f t="shared" si="54"/>
        <v>3219.731159623852</v>
      </c>
      <c r="AA245" s="6">
        <f t="shared" si="55"/>
        <v>388209338.21286976</v>
      </c>
      <c r="AB245" s="7">
        <f t="shared" si="56"/>
        <v>0.6251858446200406</v>
      </c>
      <c r="AC245" s="7">
        <f t="shared" si="57"/>
        <v>1.924433099521028</v>
      </c>
      <c r="AD245" s="7">
        <f t="shared" si="58"/>
        <v>0.9250696638396694</v>
      </c>
      <c r="AE245" s="7">
        <f t="shared" si="59"/>
        <v>3.474688607980738</v>
      </c>
    </row>
    <row r="246" spans="1:31" ht="12.75">
      <c r="A246" s="1" t="s">
        <v>495</v>
      </c>
      <c r="B246" s="1" t="s">
        <v>496</v>
      </c>
      <c r="C246" s="2" t="s">
        <v>454</v>
      </c>
      <c r="D246" s="1"/>
      <c r="E246" s="3">
        <v>126620663</v>
      </c>
      <c r="F246" s="4">
        <v>78.52</v>
      </c>
      <c r="G246" s="5">
        <f t="shared" si="45"/>
        <v>0.7852</v>
      </c>
      <c r="H246" s="4">
        <v>967481.19</v>
      </c>
      <c r="I246" s="4">
        <v>62379.4</v>
      </c>
      <c r="J246" s="4">
        <v>0</v>
      </c>
      <c r="K246" s="4">
        <v>16106.68</v>
      </c>
      <c r="L246" s="6">
        <f t="shared" si="46"/>
        <v>1045967.27</v>
      </c>
      <c r="M246" s="4">
        <v>1263955</v>
      </c>
      <c r="N246" s="4">
        <v>1184489.19</v>
      </c>
      <c r="O246" s="4">
        <v>0</v>
      </c>
      <c r="P246" s="6">
        <f t="shared" si="47"/>
        <v>2448444.19</v>
      </c>
      <c r="Q246" s="4">
        <v>1066098.22</v>
      </c>
      <c r="R246" s="4">
        <v>0</v>
      </c>
      <c r="S246" s="6">
        <f t="shared" si="48"/>
        <v>1066098.22</v>
      </c>
      <c r="T246" s="6">
        <f t="shared" si="49"/>
        <v>4560509.68</v>
      </c>
      <c r="U246" s="7">
        <f t="shared" si="50"/>
        <v>0.8419622790950005</v>
      </c>
      <c r="V246" s="7">
        <f t="shared" si="51"/>
        <v>1.933684544046338</v>
      </c>
      <c r="W246" s="7">
        <f t="shared" si="52"/>
        <v>0.826063649658824</v>
      </c>
      <c r="X246" s="7">
        <f t="shared" si="53"/>
        <v>3.601710472800162</v>
      </c>
      <c r="Y246" s="36">
        <v>90816.34799235182</v>
      </c>
      <c r="Z246" s="36">
        <f t="shared" si="54"/>
        <v>3270.9419166551747</v>
      </c>
      <c r="AA246" s="6">
        <f t="shared" si="55"/>
        <v>161259122.5165563</v>
      </c>
      <c r="AB246" s="7">
        <f t="shared" si="56"/>
        <v>0.6486251777121085</v>
      </c>
      <c r="AC246" s="7">
        <f t="shared" si="57"/>
        <v>1.5183291039851843</v>
      </c>
      <c r="AD246" s="7">
        <f t="shared" si="58"/>
        <v>0.6611087815453944</v>
      </c>
      <c r="AE246" s="7">
        <f t="shared" si="59"/>
        <v>2.8280630632426873</v>
      </c>
    </row>
    <row r="247" spans="1:31" ht="12.75">
      <c r="A247" s="1" t="s">
        <v>497</v>
      </c>
      <c r="B247" s="1" t="s">
        <v>498</v>
      </c>
      <c r="C247" s="2" t="s">
        <v>454</v>
      </c>
      <c r="D247" s="1"/>
      <c r="E247" s="3">
        <v>178384200</v>
      </c>
      <c r="F247" s="4">
        <v>87.43</v>
      </c>
      <c r="G247" s="5">
        <f t="shared" si="45"/>
        <v>0.8743000000000001</v>
      </c>
      <c r="H247" s="4">
        <v>1228601.58</v>
      </c>
      <c r="I247" s="4">
        <v>79218.15</v>
      </c>
      <c r="J247" s="4">
        <v>0</v>
      </c>
      <c r="K247" s="4">
        <v>20455.08</v>
      </c>
      <c r="L247" s="6">
        <f t="shared" si="46"/>
        <v>1328274.81</v>
      </c>
      <c r="M247" s="4">
        <v>1262867.62</v>
      </c>
      <c r="N247" s="4">
        <v>1070242.91</v>
      </c>
      <c r="O247" s="4">
        <v>0</v>
      </c>
      <c r="P247" s="6">
        <f t="shared" si="47"/>
        <v>2333110.5300000003</v>
      </c>
      <c r="Q247" s="4">
        <v>783000</v>
      </c>
      <c r="R247" s="4">
        <v>17800</v>
      </c>
      <c r="S247" s="6">
        <f t="shared" si="48"/>
        <v>800800</v>
      </c>
      <c r="T247" s="6">
        <f t="shared" si="49"/>
        <v>4462185.34</v>
      </c>
      <c r="U247" s="7">
        <f t="shared" si="50"/>
        <v>0.44891868225997594</v>
      </c>
      <c r="V247" s="7">
        <f t="shared" si="51"/>
        <v>1.3079132176504422</v>
      </c>
      <c r="W247" s="7">
        <f t="shared" si="52"/>
        <v>0.7446146071232767</v>
      </c>
      <c r="X247" s="7">
        <f t="shared" si="53"/>
        <v>2.5014465070336946</v>
      </c>
      <c r="Y247" s="36">
        <v>141491.8136020151</v>
      </c>
      <c r="Z247" s="36">
        <f t="shared" si="54"/>
        <v>3539.342029086233</v>
      </c>
      <c r="AA247" s="6">
        <f t="shared" si="55"/>
        <v>204030881.8483358</v>
      </c>
      <c r="AB247" s="7">
        <f t="shared" si="56"/>
        <v>0.6510165510078808</v>
      </c>
      <c r="AC247" s="7">
        <f t="shared" si="57"/>
        <v>1.1435085261917817</v>
      </c>
      <c r="AD247" s="7">
        <f t="shared" si="58"/>
        <v>0.38376543438264155</v>
      </c>
      <c r="AE247" s="7">
        <f t="shared" si="59"/>
        <v>2.1870146810995594</v>
      </c>
    </row>
    <row r="248" spans="1:31" ht="12.75">
      <c r="A248" s="1" t="s">
        <v>499</v>
      </c>
      <c r="B248" s="1" t="s">
        <v>500</v>
      </c>
      <c r="C248" s="2" t="s">
        <v>501</v>
      </c>
      <c r="D248" s="3" t="s">
        <v>57</v>
      </c>
      <c r="E248" s="3">
        <v>2347775522</v>
      </c>
      <c r="F248" s="4">
        <v>94.7</v>
      </c>
      <c r="G248" s="5">
        <f t="shared" si="45"/>
        <v>0.9470000000000001</v>
      </c>
      <c r="H248" s="4">
        <v>20981935.31</v>
      </c>
      <c r="I248" s="4">
        <v>0</v>
      </c>
      <c r="J248" s="4">
        <v>0</v>
      </c>
      <c r="K248" s="4">
        <v>0</v>
      </c>
      <c r="L248" s="6">
        <f t="shared" si="46"/>
        <v>20981935.31</v>
      </c>
      <c r="M248" s="4">
        <v>41953032</v>
      </c>
      <c r="N248" s="4">
        <v>0</v>
      </c>
      <c r="O248" s="4">
        <v>0</v>
      </c>
      <c r="P248" s="6">
        <f t="shared" si="47"/>
        <v>41953032</v>
      </c>
      <c r="Q248" s="4">
        <v>29746805.96</v>
      </c>
      <c r="R248" s="4">
        <v>0</v>
      </c>
      <c r="S248" s="6">
        <f t="shared" si="48"/>
        <v>29746805.96</v>
      </c>
      <c r="T248" s="6">
        <f t="shared" si="49"/>
        <v>92681773.27000001</v>
      </c>
      <c r="U248" s="7">
        <f t="shared" si="50"/>
        <v>1.267020874919915</v>
      </c>
      <c r="V248" s="7">
        <f t="shared" si="51"/>
        <v>1.7869268849119553</v>
      </c>
      <c r="W248" s="7">
        <f t="shared" si="52"/>
        <v>0.893694269890254</v>
      </c>
      <c r="X248" s="7">
        <f t="shared" si="53"/>
        <v>3.9476420297221244</v>
      </c>
      <c r="Y248" s="36">
        <v>132131.46046337116</v>
      </c>
      <c r="Z248" s="36">
        <f t="shared" si="54"/>
        <v>5216.077067737711</v>
      </c>
      <c r="AA248" s="6">
        <f t="shared" si="55"/>
        <v>2479171617.740232</v>
      </c>
      <c r="AB248" s="7">
        <f t="shared" si="56"/>
        <v>0.8463284735860706</v>
      </c>
      <c r="AC248" s="7">
        <f t="shared" si="57"/>
        <v>1.692219760011622</v>
      </c>
      <c r="AD248" s="7">
        <f t="shared" si="58"/>
        <v>1.1998687685491596</v>
      </c>
      <c r="AE248" s="7">
        <f t="shared" si="59"/>
        <v>3.738417002146853</v>
      </c>
    </row>
    <row r="249" spans="1:31" ht="12.75">
      <c r="A249" s="1" t="s">
        <v>502</v>
      </c>
      <c r="B249" s="1" t="s">
        <v>503</v>
      </c>
      <c r="C249" s="2" t="s">
        <v>501</v>
      </c>
      <c r="D249" s="1"/>
      <c r="E249" s="3">
        <v>40703202</v>
      </c>
      <c r="F249" s="4">
        <v>55.63</v>
      </c>
      <c r="G249" s="5">
        <f t="shared" si="45"/>
        <v>0.5563</v>
      </c>
      <c r="H249" s="4">
        <v>609674.71</v>
      </c>
      <c r="I249" s="4">
        <v>0</v>
      </c>
      <c r="J249" s="4">
        <v>0</v>
      </c>
      <c r="K249" s="4">
        <v>0</v>
      </c>
      <c r="L249" s="6">
        <f t="shared" si="46"/>
        <v>609674.71</v>
      </c>
      <c r="M249" s="4">
        <v>707273.5</v>
      </c>
      <c r="N249" s="4">
        <v>0</v>
      </c>
      <c r="O249" s="4">
        <v>0</v>
      </c>
      <c r="P249" s="6">
        <f t="shared" si="47"/>
        <v>707273.5</v>
      </c>
      <c r="Q249" s="4">
        <v>889003</v>
      </c>
      <c r="R249" s="4">
        <v>0</v>
      </c>
      <c r="S249" s="6">
        <f t="shared" si="48"/>
        <v>889003</v>
      </c>
      <c r="T249" s="6">
        <f t="shared" si="49"/>
        <v>2205951.21</v>
      </c>
      <c r="U249" s="7">
        <f t="shared" si="50"/>
        <v>2.184110724261939</v>
      </c>
      <c r="V249" s="7">
        <f t="shared" si="51"/>
        <v>1.7376360218540055</v>
      </c>
      <c r="W249" s="7">
        <f t="shared" si="52"/>
        <v>1.4978544194139811</v>
      </c>
      <c r="X249" s="7">
        <f t="shared" si="53"/>
        <v>5.419601165529926</v>
      </c>
      <c r="Y249" s="36">
        <v>70856.01851851853</v>
      </c>
      <c r="Z249" s="36">
        <f t="shared" si="54"/>
        <v>3840.11360547773</v>
      </c>
      <c r="AA249" s="6">
        <f t="shared" si="55"/>
        <v>73167718.85673198</v>
      </c>
      <c r="AB249" s="7">
        <f t="shared" si="56"/>
        <v>0.8332564135199977</v>
      </c>
      <c r="AC249" s="7">
        <f t="shared" si="57"/>
        <v>0.9666469189573833</v>
      </c>
      <c r="AD249" s="7">
        <f t="shared" si="58"/>
        <v>1.2150207959069166</v>
      </c>
      <c r="AE249" s="7">
        <f t="shared" si="59"/>
        <v>3.0149241283842976</v>
      </c>
    </row>
    <row r="250" spans="1:31" ht="12.75">
      <c r="A250" s="1" t="s">
        <v>504</v>
      </c>
      <c r="B250" s="1" t="s">
        <v>505</v>
      </c>
      <c r="C250" s="2" t="s">
        <v>501</v>
      </c>
      <c r="D250" s="3" t="s">
        <v>57</v>
      </c>
      <c r="E250" s="3">
        <v>360737357</v>
      </c>
      <c r="F250" s="4">
        <v>83.83</v>
      </c>
      <c r="G250" s="5">
        <f t="shared" si="45"/>
        <v>0.8382999999999999</v>
      </c>
      <c r="H250" s="4">
        <v>3551469.38</v>
      </c>
      <c r="I250" s="4">
        <v>0</v>
      </c>
      <c r="J250" s="4">
        <v>0</v>
      </c>
      <c r="K250" s="4">
        <v>0</v>
      </c>
      <c r="L250" s="6">
        <f t="shared" si="46"/>
        <v>3551469.38</v>
      </c>
      <c r="M250" s="4">
        <v>4902171</v>
      </c>
      <c r="N250" s="4">
        <v>0</v>
      </c>
      <c r="O250" s="4">
        <v>0</v>
      </c>
      <c r="P250" s="6">
        <f t="shared" si="47"/>
        <v>4902171</v>
      </c>
      <c r="Q250" s="4">
        <v>3840632</v>
      </c>
      <c r="R250" s="4">
        <v>0</v>
      </c>
      <c r="S250" s="6">
        <f t="shared" si="48"/>
        <v>3840632</v>
      </c>
      <c r="T250" s="6">
        <f t="shared" si="49"/>
        <v>12294272.379999999</v>
      </c>
      <c r="U250" s="7">
        <f t="shared" si="50"/>
        <v>1.0646615676124722</v>
      </c>
      <c r="V250" s="7">
        <f t="shared" si="51"/>
        <v>1.3589307857572401</v>
      </c>
      <c r="W250" s="7">
        <f t="shared" si="52"/>
        <v>0.9845027999137888</v>
      </c>
      <c r="X250" s="7">
        <f t="shared" si="53"/>
        <v>3.4080951532835004</v>
      </c>
      <c r="Y250" s="36">
        <v>124684.50374531835</v>
      </c>
      <c r="Z250" s="36">
        <f t="shared" si="54"/>
        <v>4249.366529039779</v>
      </c>
      <c r="AA250" s="6">
        <f t="shared" si="55"/>
        <v>430320120.48192775</v>
      </c>
      <c r="AB250" s="7">
        <f t="shared" si="56"/>
        <v>0.825308697167729</v>
      </c>
      <c r="AC250" s="7">
        <f t="shared" si="57"/>
        <v>1.1391916777002942</v>
      </c>
      <c r="AD250" s="7">
        <f t="shared" si="58"/>
        <v>0.8925057921295353</v>
      </c>
      <c r="AE250" s="7">
        <f t="shared" si="59"/>
        <v>2.857006166997558</v>
      </c>
    </row>
    <row r="251" spans="1:31" ht="12.75">
      <c r="A251" s="1" t="s">
        <v>506</v>
      </c>
      <c r="B251" s="1" t="s">
        <v>507</v>
      </c>
      <c r="C251" s="2" t="s">
        <v>501</v>
      </c>
      <c r="D251" s="1"/>
      <c r="E251" s="3">
        <v>480324269</v>
      </c>
      <c r="F251" s="4">
        <v>86.81</v>
      </c>
      <c r="G251" s="5">
        <f t="shared" si="45"/>
        <v>0.8681</v>
      </c>
      <c r="H251" s="4">
        <v>4831980.25</v>
      </c>
      <c r="I251" s="4">
        <v>0</v>
      </c>
      <c r="J251" s="4">
        <v>0</v>
      </c>
      <c r="K251" s="4">
        <v>0</v>
      </c>
      <c r="L251" s="6">
        <f t="shared" si="46"/>
        <v>4831980.25</v>
      </c>
      <c r="M251" s="4">
        <v>7284341</v>
      </c>
      <c r="N251" s="4">
        <v>0</v>
      </c>
      <c r="O251" s="4">
        <v>0</v>
      </c>
      <c r="P251" s="6">
        <f t="shared" si="47"/>
        <v>7284341</v>
      </c>
      <c r="Q251" s="4">
        <v>5096188.06</v>
      </c>
      <c r="R251" s="4">
        <v>0</v>
      </c>
      <c r="S251" s="6">
        <f t="shared" si="48"/>
        <v>5096188.06</v>
      </c>
      <c r="T251" s="6">
        <f t="shared" si="49"/>
        <v>17212509.31</v>
      </c>
      <c r="U251" s="7">
        <f t="shared" si="50"/>
        <v>1.0609890836059337</v>
      </c>
      <c r="V251" s="7">
        <f t="shared" si="51"/>
        <v>1.516546522865785</v>
      </c>
      <c r="W251" s="7">
        <f t="shared" si="52"/>
        <v>1.0059829498225916</v>
      </c>
      <c r="X251" s="7">
        <f t="shared" si="53"/>
        <v>3.58351855629431</v>
      </c>
      <c r="Y251" s="36">
        <v>134492.84081419624</v>
      </c>
      <c r="Z251" s="36">
        <f t="shared" si="54"/>
        <v>4819.575907464089</v>
      </c>
      <c r="AA251" s="6">
        <f t="shared" si="55"/>
        <v>553305228.6602926</v>
      </c>
      <c r="AB251" s="7">
        <f t="shared" si="56"/>
        <v>0.8732937987409918</v>
      </c>
      <c r="AC251" s="7">
        <f t="shared" si="57"/>
        <v>1.316514036499788</v>
      </c>
      <c r="AD251" s="7">
        <f t="shared" si="58"/>
        <v>0.9210446234783111</v>
      </c>
      <c r="AE251" s="7">
        <f t="shared" si="59"/>
        <v>3.1108524587190907</v>
      </c>
    </row>
    <row r="252" spans="1:31" ht="12.75">
      <c r="A252" s="1" t="s">
        <v>508</v>
      </c>
      <c r="B252" s="1" t="s">
        <v>509</v>
      </c>
      <c r="C252" s="2" t="s">
        <v>501</v>
      </c>
      <c r="D252" s="3" t="s">
        <v>57</v>
      </c>
      <c r="E252" s="3">
        <v>1779032822</v>
      </c>
      <c r="F252" s="4">
        <v>80.88</v>
      </c>
      <c r="G252" s="5">
        <f t="shared" si="45"/>
        <v>0.8088</v>
      </c>
      <c r="H252" s="4">
        <v>17743236.08</v>
      </c>
      <c r="I252" s="4">
        <v>0</v>
      </c>
      <c r="J252" s="4">
        <v>0</v>
      </c>
      <c r="K252" s="4">
        <v>0</v>
      </c>
      <c r="L252" s="6">
        <f t="shared" si="46"/>
        <v>17743236.08</v>
      </c>
      <c r="M252" s="4">
        <v>22939151.5</v>
      </c>
      <c r="N252" s="4">
        <v>0</v>
      </c>
      <c r="O252" s="4">
        <v>0</v>
      </c>
      <c r="P252" s="6">
        <f t="shared" si="47"/>
        <v>22939151.5</v>
      </c>
      <c r="Q252" s="4">
        <v>14054147</v>
      </c>
      <c r="R252" s="4">
        <v>0</v>
      </c>
      <c r="S252" s="6">
        <f t="shared" si="48"/>
        <v>14054147</v>
      </c>
      <c r="T252" s="6">
        <f t="shared" si="49"/>
        <v>54736534.58</v>
      </c>
      <c r="U252" s="7">
        <f t="shared" si="50"/>
        <v>0.7899880668980709</v>
      </c>
      <c r="V252" s="7">
        <f t="shared" si="51"/>
        <v>1.2894169919929672</v>
      </c>
      <c r="W252" s="7">
        <f t="shared" si="52"/>
        <v>0.9973529358526921</v>
      </c>
      <c r="X252" s="7">
        <f t="shared" si="53"/>
        <v>3.0767579947437307</v>
      </c>
      <c r="Y252" s="36">
        <v>164160.0264288074</v>
      </c>
      <c r="Z252" s="36">
        <f t="shared" si="54"/>
        <v>5050.806737321754</v>
      </c>
      <c r="AA252" s="6">
        <f t="shared" si="55"/>
        <v>2199595477.2502475</v>
      </c>
      <c r="AB252" s="7">
        <f t="shared" si="56"/>
        <v>0.8066590545176573</v>
      </c>
      <c r="AC252" s="7">
        <f t="shared" si="57"/>
        <v>1.042880463123912</v>
      </c>
      <c r="AD252" s="7">
        <f t="shared" si="58"/>
        <v>0.6389423485071597</v>
      </c>
      <c r="AE252" s="7">
        <f t="shared" si="59"/>
        <v>2.488481866148729</v>
      </c>
    </row>
    <row r="253" spans="1:31" ht="12.75">
      <c r="A253" s="1" t="s">
        <v>510</v>
      </c>
      <c r="B253" s="1" t="s">
        <v>511</v>
      </c>
      <c r="C253" s="2" t="s">
        <v>501</v>
      </c>
      <c r="D253" s="3" t="s">
        <v>57</v>
      </c>
      <c r="E253" s="3">
        <v>5143236240</v>
      </c>
      <c r="F253" s="4">
        <v>87.4</v>
      </c>
      <c r="G253" s="5">
        <f t="shared" si="45"/>
        <v>0.8740000000000001</v>
      </c>
      <c r="H253" s="4">
        <v>48208573.46</v>
      </c>
      <c r="I253" s="4">
        <v>0</v>
      </c>
      <c r="J253" s="4">
        <v>0</v>
      </c>
      <c r="K253" s="4">
        <v>0</v>
      </c>
      <c r="L253" s="6">
        <f t="shared" si="46"/>
        <v>48208573.46</v>
      </c>
      <c r="M253" s="4">
        <v>72094096</v>
      </c>
      <c r="N253" s="4">
        <v>0</v>
      </c>
      <c r="O253" s="4">
        <v>0</v>
      </c>
      <c r="P253" s="6">
        <f t="shared" si="47"/>
        <v>72094096</v>
      </c>
      <c r="Q253" s="4">
        <v>103275000</v>
      </c>
      <c r="R253" s="4">
        <v>0</v>
      </c>
      <c r="S253" s="6">
        <f t="shared" si="48"/>
        <v>103275000</v>
      </c>
      <c r="T253" s="6">
        <f t="shared" si="49"/>
        <v>223577669.46</v>
      </c>
      <c r="U253" s="7">
        <f t="shared" si="50"/>
        <v>2.0079769853231553</v>
      </c>
      <c r="V253" s="7">
        <f t="shared" si="51"/>
        <v>1.401726318525085</v>
      </c>
      <c r="W253" s="7">
        <f t="shared" si="52"/>
        <v>0.9373198354194207</v>
      </c>
      <c r="X253" s="7">
        <f t="shared" si="53"/>
        <v>4.3470231392676615</v>
      </c>
      <c r="Y253" s="36">
        <v>88540.92857598774</v>
      </c>
      <c r="Z253" s="36">
        <f t="shared" si="54"/>
        <v>3848.8946529206405</v>
      </c>
      <c r="AA253" s="6">
        <f t="shared" si="55"/>
        <v>5884709656.750571</v>
      </c>
      <c r="AB253" s="7">
        <f t="shared" si="56"/>
        <v>0.8192175361565739</v>
      </c>
      <c r="AC253" s="7">
        <f t="shared" si="57"/>
        <v>1.2251088023909242</v>
      </c>
      <c r="AD253" s="7">
        <f t="shared" si="58"/>
        <v>1.7549718851724379</v>
      </c>
      <c r="AE253" s="7">
        <f t="shared" si="59"/>
        <v>3.7992982237199358</v>
      </c>
    </row>
    <row r="254" spans="1:31" ht="12.75">
      <c r="A254" s="1" t="s">
        <v>512</v>
      </c>
      <c r="B254" s="1" t="s">
        <v>513</v>
      </c>
      <c r="C254" s="2" t="s">
        <v>501</v>
      </c>
      <c r="D254" s="3" t="s">
        <v>57</v>
      </c>
      <c r="E254" s="3">
        <v>1044551418</v>
      </c>
      <c r="F254" s="4">
        <v>56.63</v>
      </c>
      <c r="G254" s="5">
        <f t="shared" si="45"/>
        <v>0.5663</v>
      </c>
      <c r="H254" s="4">
        <v>15266561.18</v>
      </c>
      <c r="I254" s="4">
        <v>0</v>
      </c>
      <c r="J254" s="4">
        <v>0</v>
      </c>
      <c r="K254" s="4">
        <v>0</v>
      </c>
      <c r="L254" s="6">
        <f t="shared" si="46"/>
        <v>15266561.18</v>
      </c>
      <c r="M254" s="4">
        <v>28894424</v>
      </c>
      <c r="N254" s="4">
        <v>0</v>
      </c>
      <c r="O254" s="4">
        <v>0</v>
      </c>
      <c r="P254" s="6">
        <f t="shared" si="47"/>
        <v>28894424</v>
      </c>
      <c r="Q254" s="4">
        <v>19181169</v>
      </c>
      <c r="R254" s="4">
        <v>0</v>
      </c>
      <c r="S254" s="6">
        <f t="shared" si="48"/>
        <v>19181169</v>
      </c>
      <c r="T254" s="6">
        <f t="shared" si="49"/>
        <v>63342154.18</v>
      </c>
      <c r="U254" s="7">
        <f t="shared" si="50"/>
        <v>1.8363068269751752</v>
      </c>
      <c r="V254" s="7">
        <f t="shared" si="51"/>
        <v>2.7662040855130026</v>
      </c>
      <c r="W254" s="7">
        <f t="shared" si="52"/>
        <v>1.4615423345296727</v>
      </c>
      <c r="X254" s="7">
        <f t="shared" si="53"/>
        <v>6.06405324701785</v>
      </c>
      <c r="Y254" s="36">
        <v>91543.9500775631</v>
      </c>
      <c r="Z254" s="36">
        <f t="shared" si="54"/>
        <v>5551.273877126865</v>
      </c>
      <c r="AA254" s="6">
        <f t="shared" si="55"/>
        <v>1844519544.4110894</v>
      </c>
      <c r="AB254" s="7">
        <f t="shared" si="56"/>
        <v>0.8276714240441537</v>
      </c>
      <c r="AC254" s="7">
        <f t="shared" si="57"/>
        <v>1.5665013736260134</v>
      </c>
      <c r="AD254" s="7">
        <f t="shared" si="58"/>
        <v>1.0399005561160417</v>
      </c>
      <c r="AE254" s="7">
        <f t="shared" si="59"/>
        <v>3.4340733537862085</v>
      </c>
    </row>
    <row r="255" spans="1:31" ht="12.75">
      <c r="A255" s="1" t="s">
        <v>514</v>
      </c>
      <c r="B255" s="1" t="s">
        <v>515</v>
      </c>
      <c r="C255" s="2" t="s">
        <v>501</v>
      </c>
      <c r="D255" s="3" t="s">
        <v>57</v>
      </c>
      <c r="E255" s="3">
        <v>2224178495</v>
      </c>
      <c r="F255" s="4">
        <v>98.88</v>
      </c>
      <c r="G255" s="5">
        <f t="shared" si="45"/>
        <v>0.9887999999999999</v>
      </c>
      <c r="H255" s="4">
        <v>18289219.29</v>
      </c>
      <c r="I255" s="4">
        <v>0</v>
      </c>
      <c r="J255" s="4">
        <v>0</v>
      </c>
      <c r="K255" s="4">
        <v>0</v>
      </c>
      <c r="L255" s="6">
        <f t="shared" si="46"/>
        <v>18289219.29</v>
      </c>
      <c r="M255" s="4">
        <v>28952262</v>
      </c>
      <c r="N255" s="4">
        <v>0</v>
      </c>
      <c r="O255" s="4">
        <v>0</v>
      </c>
      <c r="P255" s="6">
        <f t="shared" si="47"/>
        <v>28952262</v>
      </c>
      <c r="Q255" s="4">
        <v>34703257</v>
      </c>
      <c r="R255" s="4">
        <v>0</v>
      </c>
      <c r="S255" s="6">
        <f t="shared" si="48"/>
        <v>34703257</v>
      </c>
      <c r="T255" s="6">
        <f t="shared" si="49"/>
        <v>81944738.28999999</v>
      </c>
      <c r="U255" s="7">
        <f t="shared" si="50"/>
        <v>1.5602730211632587</v>
      </c>
      <c r="V255" s="7">
        <f t="shared" si="51"/>
        <v>1.301705868709966</v>
      </c>
      <c r="W255" s="7">
        <f t="shared" si="52"/>
        <v>0.8222909865873871</v>
      </c>
      <c r="X255" s="7">
        <f t="shared" si="53"/>
        <v>3.6842698764606117</v>
      </c>
      <c r="Y255" s="36">
        <v>123724.03324702226</v>
      </c>
      <c r="Z255" s="36">
        <f t="shared" si="54"/>
        <v>4558.327286862153</v>
      </c>
      <c r="AA255" s="6">
        <f t="shared" si="55"/>
        <v>2249371455.299353</v>
      </c>
      <c r="AB255" s="7">
        <f t="shared" si="56"/>
        <v>0.8130813275376082</v>
      </c>
      <c r="AC255" s="7">
        <f t="shared" si="57"/>
        <v>1.2871267629804144</v>
      </c>
      <c r="AD255" s="7">
        <f t="shared" si="58"/>
        <v>1.54279796332623</v>
      </c>
      <c r="AE255" s="7">
        <f t="shared" si="59"/>
        <v>3.643006053844252</v>
      </c>
    </row>
    <row r="256" spans="1:31" ht="12.75">
      <c r="A256" s="1" t="s">
        <v>516</v>
      </c>
      <c r="B256" s="1" t="s">
        <v>517</v>
      </c>
      <c r="C256" s="2" t="s">
        <v>501</v>
      </c>
      <c r="D256" s="1"/>
      <c r="E256" s="3">
        <v>2389681289</v>
      </c>
      <c r="F256" s="4">
        <v>103.77</v>
      </c>
      <c r="G256" s="5">
        <f t="shared" si="45"/>
        <v>1.0377</v>
      </c>
      <c r="H256" s="4">
        <v>19640740.37</v>
      </c>
      <c r="I256" s="4">
        <v>0</v>
      </c>
      <c r="J256" s="4">
        <v>0</v>
      </c>
      <c r="K256" s="4">
        <v>0</v>
      </c>
      <c r="L256" s="6">
        <f t="shared" si="46"/>
        <v>19640740.37</v>
      </c>
      <c r="M256" s="4">
        <v>16634451</v>
      </c>
      <c r="N256" s="4">
        <v>0</v>
      </c>
      <c r="O256" s="4">
        <v>0</v>
      </c>
      <c r="P256" s="6">
        <f t="shared" si="47"/>
        <v>16634451</v>
      </c>
      <c r="Q256" s="4">
        <v>25119496.19</v>
      </c>
      <c r="R256" s="4">
        <v>0</v>
      </c>
      <c r="S256" s="6">
        <f t="shared" si="48"/>
        <v>25119496.19</v>
      </c>
      <c r="T256" s="6">
        <f t="shared" si="49"/>
        <v>61394687.56</v>
      </c>
      <c r="U256" s="7">
        <f t="shared" si="50"/>
        <v>1.0511651200362226</v>
      </c>
      <c r="V256" s="7">
        <f t="shared" si="51"/>
        <v>0.696094959464697</v>
      </c>
      <c r="W256" s="7">
        <f t="shared" si="52"/>
        <v>0.8218979016326893</v>
      </c>
      <c r="X256" s="7">
        <f t="shared" si="53"/>
        <v>2.5691579811336087</v>
      </c>
      <c r="Y256" s="36">
        <v>155995.38878842676</v>
      </c>
      <c r="Z256" s="36">
        <f t="shared" si="54"/>
        <v>4007.767981258269</v>
      </c>
      <c r="AA256" s="6">
        <f t="shared" si="55"/>
        <v>2302863341.0426903</v>
      </c>
      <c r="AB256" s="7">
        <f t="shared" si="56"/>
        <v>0.8528834525242418</v>
      </c>
      <c r="AC256" s="7">
        <f t="shared" si="57"/>
        <v>0.7223377394365162</v>
      </c>
      <c r="AD256" s="7">
        <f t="shared" si="58"/>
        <v>1.0907940450615883</v>
      </c>
      <c r="AE256" s="7">
        <f t="shared" si="59"/>
        <v>2.6660152370223464</v>
      </c>
    </row>
    <row r="257" spans="1:31" ht="12.75">
      <c r="A257" s="1" t="s">
        <v>518</v>
      </c>
      <c r="B257" s="1" t="s">
        <v>519</v>
      </c>
      <c r="C257" s="2" t="s">
        <v>501</v>
      </c>
      <c r="D257" s="3" t="s">
        <v>57</v>
      </c>
      <c r="E257" s="3">
        <v>1365731893</v>
      </c>
      <c r="F257" s="4">
        <v>104.34</v>
      </c>
      <c r="G257" s="5">
        <f t="shared" si="45"/>
        <v>1.0434</v>
      </c>
      <c r="H257" s="4">
        <v>10838974.84</v>
      </c>
      <c r="I257" s="4">
        <v>0</v>
      </c>
      <c r="J257" s="4">
        <v>0</v>
      </c>
      <c r="K257" s="4">
        <v>0</v>
      </c>
      <c r="L257" s="6">
        <f t="shared" si="46"/>
        <v>10838974.84</v>
      </c>
      <c r="M257" s="4">
        <v>15100496</v>
      </c>
      <c r="N257" s="4">
        <v>0</v>
      </c>
      <c r="O257" s="4">
        <v>0</v>
      </c>
      <c r="P257" s="6">
        <f t="shared" si="47"/>
        <v>15100496</v>
      </c>
      <c r="Q257" s="4">
        <v>24126515.95</v>
      </c>
      <c r="R257" s="4">
        <v>0</v>
      </c>
      <c r="S257" s="6">
        <f t="shared" si="48"/>
        <v>24126515.95</v>
      </c>
      <c r="T257" s="6">
        <f t="shared" si="49"/>
        <v>50065986.79</v>
      </c>
      <c r="U257" s="7">
        <f t="shared" si="50"/>
        <v>1.7665631207456907</v>
      </c>
      <c r="V257" s="7">
        <f t="shared" si="51"/>
        <v>1.1056705988486424</v>
      </c>
      <c r="W257" s="7">
        <f t="shared" si="52"/>
        <v>0.7936385534785194</v>
      </c>
      <c r="X257" s="7">
        <f t="shared" si="53"/>
        <v>3.6658722730728526</v>
      </c>
      <c r="Y257" s="36">
        <v>128820.16162453378</v>
      </c>
      <c r="Z257" s="36">
        <f t="shared" si="54"/>
        <v>4722.382587121419</v>
      </c>
      <c r="AA257" s="6">
        <f t="shared" si="55"/>
        <v>1308924566.8008432</v>
      </c>
      <c r="AB257" s="7">
        <f t="shared" si="56"/>
        <v>0.8280824666994872</v>
      </c>
      <c r="AC257" s="7">
        <f t="shared" si="57"/>
        <v>1.1536567028386737</v>
      </c>
      <c r="AD257" s="7">
        <f t="shared" si="58"/>
        <v>1.843231960186054</v>
      </c>
      <c r="AE257" s="7">
        <f t="shared" si="59"/>
        <v>3.8249711297242146</v>
      </c>
    </row>
    <row r="258" spans="1:31" ht="12.75">
      <c r="A258" s="1" t="s">
        <v>520</v>
      </c>
      <c r="B258" s="1" t="s">
        <v>521</v>
      </c>
      <c r="C258" s="2" t="s">
        <v>501</v>
      </c>
      <c r="D258" s="3" t="s">
        <v>57</v>
      </c>
      <c r="E258" s="3">
        <v>857388097</v>
      </c>
      <c r="F258" s="4">
        <v>107.22</v>
      </c>
      <c r="G258" s="5">
        <f aca="true" t="shared" si="60" ref="G258:G321">F258/100</f>
        <v>1.0722</v>
      </c>
      <c r="H258" s="4">
        <v>6674872.1</v>
      </c>
      <c r="I258" s="4">
        <v>0</v>
      </c>
      <c r="J258" s="4">
        <v>0</v>
      </c>
      <c r="K258" s="4">
        <v>0</v>
      </c>
      <c r="L258" s="6">
        <f aca="true" t="shared" si="61" ref="L258:L321">SUM(H258:K258)</f>
        <v>6674872.1</v>
      </c>
      <c r="M258" s="4">
        <v>8969882</v>
      </c>
      <c r="N258" s="4">
        <v>0</v>
      </c>
      <c r="O258" s="4">
        <v>0</v>
      </c>
      <c r="P258" s="6">
        <f aca="true" t="shared" si="62" ref="P258:P321">SUM(M258:O258)</f>
        <v>8969882</v>
      </c>
      <c r="Q258" s="4">
        <v>8219169.07</v>
      </c>
      <c r="R258" s="4">
        <v>0</v>
      </c>
      <c r="S258" s="6">
        <f aca="true" t="shared" si="63" ref="S258:S321">Q258+R258</f>
        <v>8219169.07</v>
      </c>
      <c r="T258" s="6">
        <f aca="true" t="shared" si="64" ref="T258:T321">L258+P258+S258</f>
        <v>23863923.17</v>
      </c>
      <c r="U258" s="7">
        <f aca="true" t="shared" si="65" ref="U258:U321">(S258/E258)*100</f>
        <v>0.9586287818502338</v>
      </c>
      <c r="V258" s="7">
        <f aca="true" t="shared" si="66" ref="V258:V321">(P258/E258)*100</f>
        <v>1.0461869054848798</v>
      </c>
      <c r="W258" s="7">
        <f aca="true" t="shared" si="67" ref="W258:W321">(L258/E258)*100</f>
        <v>0.7785123357036761</v>
      </c>
      <c r="X258" s="7">
        <f aca="true" t="shared" si="68" ref="X258:X321">(T258/E258)*100</f>
        <v>2.78332802303879</v>
      </c>
      <c r="Y258" s="36">
        <v>181288.90566037735</v>
      </c>
      <c r="Z258" s="36">
        <f aca="true" t="shared" si="69" ref="Z258:Z321">(Y258/100)*X258</f>
        <v>5045.864913905638</v>
      </c>
      <c r="AA258" s="6">
        <f aca="true" t="shared" si="70" ref="AA258:AA321">E258/G258</f>
        <v>799653140.2723372</v>
      </c>
      <c r="AB258" s="7">
        <f aca="true" t="shared" si="71" ref="AB258:AB321">(L258/AA258)*100</f>
        <v>0.8347209263414815</v>
      </c>
      <c r="AC258" s="7">
        <f aca="true" t="shared" si="72" ref="AC258:AC321">(P258/AA258)*100</f>
        <v>1.1217216000608883</v>
      </c>
      <c r="AD258" s="7">
        <f aca="true" t="shared" si="73" ref="AD258:AD321">(Q258/AA258)*100</f>
        <v>1.0278417798998205</v>
      </c>
      <c r="AE258" s="7">
        <f aca="true" t="shared" si="74" ref="AE258:AE321">(T258/AA258)*100</f>
        <v>2.984284306302191</v>
      </c>
    </row>
    <row r="259" spans="1:31" ht="12.75">
      <c r="A259" s="1" t="s">
        <v>522</v>
      </c>
      <c r="B259" s="1" t="s">
        <v>523</v>
      </c>
      <c r="C259" s="2" t="s">
        <v>501</v>
      </c>
      <c r="D259" s="3" t="s">
        <v>57</v>
      </c>
      <c r="E259" s="3">
        <v>898664412</v>
      </c>
      <c r="F259" s="4">
        <v>90.8</v>
      </c>
      <c r="G259" s="5">
        <f t="shared" si="60"/>
        <v>0.9079999999999999</v>
      </c>
      <c r="H259" s="4">
        <v>8313400.03</v>
      </c>
      <c r="I259" s="4">
        <v>0</v>
      </c>
      <c r="J259" s="4">
        <v>0</v>
      </c>
      <c r="K259" s="4">
        <v>0</v>
      </c>
      <c r="L259" s="6">
        <f t="shared" si="61"/>
        <v>8313400.03</v>
      </c>
      <c r="M259" s="4">
        <v>12607840</v>
      </c>
      <c r="N259" s="4">
        <v>0</v>
      </c>
      <c r="O259" s="4">
        <v>0</v>
      </c>
      <c r="P259" s="6">
        <f t="shared" si="62"/>
        <v>12607840</v>
      </c>
      <c r="Q259" s="4">
        <v>18126799</v>
      </c>
      <c r="R259" s="4">
        <v>0</v>
      </c>
      <c r="S259" s="6">
        <f t="shared" si="63"/>
        <v>18126799</v>
      </c>
      <c r="T259" s="6">
        <f t="shared" si="64"/>
        <v>39048039.03</v>
      </c>
      <c r="U259" s="7">
        <f t="shared" si="65"/>
        <v>2.0170821007208195</v>
      </c>
      <c r="V259" s="7">
        <f t="shared" si="66"/>
        <v>1.4029530747680259</v>
      </c>
      <c r="W259" s="7">
        <f t="shared" si="67"/>
        <v>0.9250839266571513</v>
      </c>
      <c r="X259" s="7">
        <f t="shared" si="68"/>
        <v>4.345119102145997</v>
      </c>
      <c r="Y259" s="36">
        <v>97896.29539361443</v>
      </c>
      <c r="Z259" s="36">
        <f t="shared" si="69"/>
        <v>4253.710631441212</v>
      </c>
      <c r="AA259" s="6">
        <f t="shared" si="70"/>
        <v>989718515.4185023</v>
      </c>
      <c r="AB259" s="7">
        <f t="shared" si="71"/>
        <v>0.8399762054046933</v>
      </c>
      <c r="AC259" s="7">
        <f t="shared" si="72"/>
        <v>1.2738813918893672</v>
      </c>
      <c r="AD259" s="7">
        <f t="shared" si="73"/>
        <v>1.8315105474545037</v>
      </c>
      <c r="AE259" s="7">
        <f t="shared" si="74"/>
        <v>3.9453681447485645</v>
      </c>
    </row>
    <row r="260" spans="1:31" ht="12.75">
      <c r="A260" s="1" t="s">
        <v>524</v>
      </c>
      <c r="B260" s="1" t="s">
        <v>525</v>
      </c>
      <c r="C260" s="2" t="s">
        <v>526</v>
      </c>
      <c r="D260" s="1"/>
      <c r="E260" s="3">
        <v>363276784</v>
      </c>
      <c r="F260" s="4">
        <v>96.13</v>
      </c>
      <c r="G260" s="5">
        <f t="shared" si="60"/>
        <v>0.9612999999999999</v>
      </c>
      <c r="H260" s="4">
        <v>1563839.79</v>
      </c>
      <c r="I260" s="4">
        <v>133764.79</v>
      </c>
      <c r="J260" s="4">
        <v>0</v>
      </c>
      <c r="K260" s="4">
        <v>0</v>
      </c>
      <c r="L260" s="6">
        <f t="shared" si="61"/>
        <v>1697604.58</v>
      </c>
      <c r="M260" s="4">
        <v>4438005</v>
      </c>
      <c r="N260" s="4">
        <v>1613938.16</v>
      </c>
      <c r="O260" s="4">
        <v>0</v>
      </c>
      <c r="P260" s="6">
        <f t="shared" si="62"/>
        <v>6051943.16</v>
      </c>
      <c r="Q260" s="4">
        <v>577172.18</v>
      </c>
      <c r="R260" s="4">
        <v>72666</v>
      </c>
      <c r="S260" s="6">
        <f t="shared" si="63"/>
        <v>649838.18</v>
      </c>
      <c r="T260" s="6">
        <f t="shared" si="64"/>
        <v>8399385.92</v>
      </c>
      <c r="U260" s="7">
        <f t="shared" si="65"/>
        <v>0.1788823862743731</v>
      </c>
      <c r="V260" s="7">
        <f t="shared" si="66"/>
        <v>1.6659317155813622</v>
      </c>
      <c r="W260" s="7">
        <f t="shared" si="67"/>
        <v>0.4673033496134452</v>
      </c>
      <c r="X260" s="7">
        <f t="shared" si="68"/>
        <v>2.3121174514691805</v>
      </c>
      <c r="Y260" s="36">
        <v>222204.27412868632</v>
      </c>
      <c r="Z260" s="36">
        <f t="shared" si="69"/>
        <v>5137.623800039773</v>
      </c>
      <c r="AA260" s="6">
        <f t="shared" si="70"/>
        <v>377901574.95058775</v>
      </c>
      <c r="AB260" s="7">
        <f t="shared" si="71"/>
        <v>0.4492187099834048</v>
      </c>
      <c r="AC260" s="7">
        <f t="shared" si="72"/>
        <v>1.6014601581883634</v>
      </c>
      <c r="AD260" s="7">
        <f t="shared" si="73"/>
        <v>0.15273082153083586</v>
      </c>
      <c r="AE260" s="7">
        <f t="shared" si="74"/>
        <v>2.222638506097323</v>
      </c>
    </row>
    <row r="261" spans="1:31" ht="12.75">
      <c r="A261" s="1" t="s">
        <v>527</v>
      </c>
      <c r="B261" s="1" t="s">
        <v>528</v>
      </c>
      <c r="C261" s="2" t="s">
        <v>526</v>
      </c>
      <c r="D261" s="1"/>
      <c r="E261" s="3">
        <v>314422372</v>
      </c>
      <c r="F261" s="4">
        <v>94.23</v>
      </c>
      <c r="G261" s="5">
        <f t="shared" si="60"/>
        <v>0.9423</v>
      </c>
      <c r="H261" s="4">
        <v>1360289.42</v>
      </c>
      <c r="I261" s="4">
        <v>116283.09</v>
      </c>
      <c r="J261" s="4">
        <v>0</v>
      </c>
      <c r="K261" s="4">
        <v>0</v>
      </c>
      <c r="L261" s="6">
        <f t="shared" si="61"/>
        <v>1476572.51</v>
      </c>
      <c r="M261" s="4">
        <v>3444354</v>
      </c>
      <c r="N261" s="4">
        <v>1717015.56</v>
      </c>
      <c r="O261" s="4">
        <v>0</v>
      </c>
      <c r="P261" s="6">
        <f t="shared" si="62"/>
        <v>5161369.5600000005</v>
      </c>
      <c r="Q261" s="4">
        <v>528712.94</v>
      </c>
      <c r="R261" s="4">
        <v>62916</v>
      </c>
      <c r="S261" s="6">
        <f t="shared" si="63"/>
        <v>591628.94</v>
      </c>
      <c r="T261" s="6">
        <f t="shared" si="64"/>
        <v>7229571.01</v>
      </c>
      <c r="U261" s="7">
        <f t="shared" si="65"/>
        <v>0.1881637544544699</v>
      </c>
      <c r="V261" s="7">
        <f t="shared" si="66"/>
        <v>1.6415401764095845</v>
      </c>
      <c r="W261" s="7">
        <f t="shared" si="67"/>
        <v>0.46961432820689997</v>
      </c>
      <c r="X261" s="7">
        <f t="shared" si="68"/>
        <v>2.2993182590709544</v>
      </c>
      <c r="Y261" s="36">
        <v>219514.0749601276</v>
      </c>
      <c r="Z261" s="36">
        <f t="shared" si="69"/>
        <v>5047.327206788916</v>
      </c>
      <c r="AA261" s="6">
        <f t="shared" si="70"/>
        <v>333675445.18730766</v>
      </c>
      <c r="AB261" s="7">
        <f t="shared" si="71"/>
        <v>0.4425175814693619</v>
      </c>
      <c r="AC261" s="7">
        <f t="shared" si="72"/>
        <v>1.5468233082307516</v>
      </c>
      <c r="AD261" s="7">
        <f t="shared" si="73"/>
        <v>0.15845125783924816</v>
      </c>
      <c r="AE261" s="7">
        <f t="shared" si="74"/>
        <v>2.16664759552256</v>
      </c>
    </row>
    <row r="262" spans="1:31" ht="12.75">
      <c r="A262" s="1" t="s">
        <v>529</v>
      </c>
      <c r="B262" s="1" t="s">
        <v>530</v>
      </c>
      <c r="C262" s="2" t="s">
        <v>526</v>
      </c>
      <c r="D262" s="1"/>
      <c r="E262" s="3">
        <v>58126799</v>
      </c>
      <c r="F262" s="4">
        <v>103.23</v>
      </c>
      <c r="G262" s="5">
        <f t="shared" si="60"/>
        <v>1.0323</v>
      </c>
      <c r="H262" s="4">
        <v>224422.13</v>
      </c>
      <c r="I262" s="4">
        <v>19196.46</v>
      </c>
      <c r="J262" s="4">
        <v>0</v>
      </c>
      <c r="K262" s="4">
        <v>0</v>
      </c>
      <c r="L262" s="6">
        <f t="shared" si="61"/>
        <v>243618.59</v>
      </c>
      <c r="M262" s="4">
        <v>990889</v>
      </c>
      <c r="N262" s="4">
        <v>0</v>
      </c>
      <c r="O262" s="4">
        <v>0</v>
      </c>
      <c r="P262" s="6">
        <f t="shared" si="62"/>
        <v>990889</v>
      </c>
      <c r="Q262" s="4">
        <v>216231</v>
      </c>
      <c r="R262" s="4">
        <v>0</v>
      </c>
      <c r="S262" s="6">
        <f t="shared" si="63"/>
        <v>216231</v>
      </c>
      <c r="T262" s="6">
        <f t="shared" si="64"/>
        <v>1450738.59</v>
      </c>
      <c r="U262" s="7">
        <f t="shared" si="65"/>
        <v>0.3719988090175067</v>
      </c>
      <c r="V262" s="7">
        <f t="shared" si="66"/>
        <v>1.7047025073580948</v>
      </c>
      <c r="W262" s="7">
        <f t="shared" si="67"/>
        <v>0.41911578513036646</v>
      </c>
      <c r="X262" s="7">
        <f t="shared" si="68"/>
        <v>2.4958171015059682</v>
      </c>
      <c r="Y262" s="36">
        <v>144238.99371069184</v>
      </c>
      <c r="Z262" s="36">
        <f t="shared" si="69"/>
        <v>3599.9414720715645</v>
      </c>
      <c r="AA262" s="6">
        <f t="shared" si="70"/>
        <v>56308049.016758695</v>
      </c>
      <c r="AB262" s="7">
        <f t="shared" si="71"/>
        <v>0.4326532249900773</v>
      </c>
      <c r="AC262" s="7">
        <f t="shared" si="72"/>
        <v>1.7597643983457614</v>
      </c>
      <c r="AD262" s="7">
        <f t="shared" si="73"/>
        <v>0.38401437054877213</v>
      </c>
      <c r="AE262" s="7">
        <f t="shared" si="74"/>
        <v>2.576431993884611</v>
      </c>
    </row>
    <row r="263" spans="1:31" ht="12.75">
      <c r="A263" s="1" t="s">
        <v>531</v>
      </c>
      <c r="B263" s="1" t="s">
        <v>532</v>
      </c>
      <c r="C263" s="2" t="s">
        <v>526</v>
      </c>
      <c r="D263" s="1"/>
      <c r="E263" s="3">
        <v>87103031</v>
      </c>
      <c r="F263" s="4">
        <v>100.65</v>
      </c>
      <c r="G263" s="5">
        <f t="shared" si="60"/>
        <v>1.0065</v>
      </c>
      <c r="H263" s="4">
        <v>355419.07</v>
      </c>
      <c r="I263" s="4">
        <v>30396.59</v>
      </c>
      <c r="J263" s="4">
        <v>0</v>
      </c>
      <c r="K263" s="4">
        <v>0</v>
      </c>
      <c r="L263" s="6">
        <f t="shared" si="61"/>
        <v>385815.66000000003</v>
      </c>
      <c r="M263" s="4">
        <v>1114278</v>
      </c>
      <c r="N263" s="4">
        <v>431134.21</v>
      </c>
      <c r="O263" s="4">
        <v>0</v>
      </c>
      <c r="P263" s="6">
        <f t="shared" si="62"/>
        <v>1545412.21</v>
      </c>
      <c r="Q263" s="4">
        <v>332005</v>
      </c>
      <c r="R263" s="4">
        <v>0</v>
      </c>
      <c r="S263" s="6">
        <f t="shared" si="63"/>
        <v>332005</v>
      </c>
      <c r="T263" s="6">
        <f t="shared" si="64"/>
        <v>2263232.87</v>
      </c>
      <c r="U263" s="7">
        <f t="shared" si="65"/>
        <v>0.3811635441251177</v>
      </c>
      <c r="V263" s="7">
        <f t="shared" si="66"/>
        <v>1.7742347106152943</v>
      </c>
      <c r="W263" s="7">
        <f t="shared" si="67"/>
        <v>0.442941715771062</v>
      </c>
      <c r="X263" s="7">
        <f t="shared" si="68"/>
        <v>2.598339970511474</v>
      </c>
      <c r="Y263" s="36">
        <v>193095.87628865978</v>
      </c>
      <c r="Z263" s="36">
        <f t="shared" si="69"/>
        <v>5017.287335017635</v>
      </c>
      <c r="AA263" s="6">
        <f t="shared" si="70"/>
        <v>86540517.6353701</v>
      </c>
      <c r="AB263" s="7">
        <f t="shared" si="71"/>
        <v>0.4458208369235738</v>
      </c>
      <c r="AC263" s="7">
        <f t="shared" si="72"/>
        <v>1.7857672362342936</v>
      </c>
      <c r="AD263" s="7">
        <f t="shared" si="73"/>
        <v>0.383641107161931</v>
      </c>
      <c r="AE263" s="7">
        <f t="shared" si="74"/>
        <v>2.615229180319798</v>
      </c>
    </row>
    <row r="264" spans="1:31" ht="12.75">
      <c r="A264" s="1" t="s">
        <v>533</v>
      </c>
      <c r="B264" s="1" t="s">
        <v>534</v>
      </c>
      <c r="C264" s="2" t="s">
        <v>526</v>
      </c>
      <c r="D264" s="1"/>
      <c r="E264" s="3">
        <v>203526686</v>
      </c>
      <c r="F264" s="4">
        <v>102.59</v>
      </c>
      <c r="G264" s="5">
        <f t="shared" si="60"/>
        <v>1.0259</v>
      </c>
      <c r="H264" s="4">
        <v>833772.96</v>
      </c>
      <c r="I264" s="4">
        <v>71305.81</v>
      </c>
      <c r="J264" s="4">
        <v>0</v>
      </c>
      <c r="K264" s="4">
        <v>0</v>
      </c>
      <c r="L264" s="6">
        <f t="shared" si="61"/>
        <v>905078.77</v>
      </c>
      <c r="M264" s="4">
        <v>2346649</v>
      </c>
      <c r="N264" s="4">
        <v>846732.63</v>
      </c>
      <c r="O264" s="4">
        <v>0</v>
      </c>
      <c r="P264" s="6">
        <f t="shared" si="62"/>
        <v>3193381.63</v>
      </c>
      <c r="Q264" s="4">
        <v>1325660</v>
      </c>
      <c r="R264" s="4">
        <v>0</v>
      </c>
      <c r="S264" s="6">
        <f t="shared" si="63"/>
        <v>1325660</v>
      </c>
      <c r="T264" s="6">
        <f t="shared" si="64"/>
        <v>5424120.4</v>
      </c>
      <c r="U264" s="7">
        <f t="shared" si="65"/>
        <v>0.6513445612729134</v>
      </c>
      <c r="V264" s="7">
        <f t="shared" si="66"/>
        <v>1.5690235480962922</v>
      </c>
      <c r="W264" s="7">
        <f t="shared" si="67"/>
        <v>0.4446978368232262</v>
      </c>
      <c r="X264" s="7">
        <f t="shared" si="68"/>
        <v>2.665065946192432</v>
      </c>
      <c r="Y264" s="36">
        <v>173818.22600243014</v>
      </c>
      <c r="Z264" s="36">
        <f t="shared" si="69"/>
        <v>4632.370349466565</v>
      </c>
      <c r="AA264" s="6">
        <f t="shared" si="70"/>
        <v>198388425.77249244</v>
      </c>
      <c r="AB264" s="7">
        <f t="shared" si="71"/>
        <v>0.4562155107969478</v>
      </c>
      <c r="AC264" s="7">
        <f t="shared" si="72"/>
        <v>1.6096612579919864</v>
      </c>
      <c r="AD264" s="7">
        <f t="shared" si="73"/>
        <v>0.6682143854098819</v>
      </c>
      <c r="AE264" s="7">
        <f t="shared" si="74"/>
        <v>2.734091154198816</v>
      </c>
    </row>
    <row r="265" spans="1:31" ht="12.75">
      <c r="A265" s="1" t="s">
        <v>535</v>
      </c>
      <c r="B265" s="1" t="s">
        <v>536</v>
      </c>
      <c r="C265" s="2" t="s">
        <v>526</v>
      </c>
      <c r="D265" s="1"/>
      <c r="E265" s="3">
        <v>1265662388</v>
      </c>
      <c r="F265" s="4">
        <v>93.27</v>
      </c>
      <c r="G265" s="5">
        <f t="shared" si="60"/>
        <v>0.9327</v>
      </c>
      <c r="H265" s="4">
        <v>5445485.32</v>
      </c>
      <c r="I265" s="4">
        <v>465760.02</v>
      </c>
      <c r="J265" s="4">
        <v>0</v>
      </c>
      <c r="K265" s="4">
        <v>0</v>
      </c>
      <c r="L265" s="6">
        <f t="shared" si="61"/>
        <v>5911245.34</v>
      </c>
      <c r="M265" s="4">
        <v>14091482</v>
      </c>
      <c r="N265" s="4">
        <v>7290158.45</v>
      </c>
      <c r="O265" s="4">
        <v>0</v>
      </c>
      <c r="P265" s="6">
        <f t="shared" si="62"/>
        <v>21381640.45</v>
      </c>
      <c r="Q265" s="4">
        <v>2974283.11</v>
      </c>
      <c r="R265" s="4">
        <v>632826.19</v>
      </c>
      <c r="S265" s="6">
        <f t="shared" si="63"/>
        <v>3607109.3</v>
      </c>
      <c r="T265" s="6">
        <f t="shared" si="64"/>
        <v>30899995.09</v>
      </c>
      <c r="U265" s="7">
        <f t="shared" si="65"/>
        <v>0.2849977477564104</v>
      </c>
      <c r="V265" s="7">
        <f t="shared" si="66"/>
        <v>1.6893636606984328</v>
      </c>
      <c r="W265" s="7">
        <f t="shared" si="67"/>
        <v>0.4670475630820436</v>
      </c>
      <c r="X265" s="7">
        <f t="shared" si="68"/>
        <v>2.4414089715368865</v>
      </c>
      <c r="Y265" s="36">
        <v>235353.51224338362</v>
      </c>
      <c r="Z265" s="36">
        <f t="shared" si="69"/>
        <v>5745.941762737132</v>
      </c>
      <c r="AA265" s="6">
        <f t="shared" si="70"/>
        <v>1356987657.3389087</v>
      </c>
      <c r="AB265" s="7">
        <f t="shared" si="71"/>
        <v>0.43561526208662205</v>
      </c>
      <c r="AC265" s="7">
        <f t="shared" si="72"/>
        <v>1.5756694863334282</v>
      </c>
      <c r="AD265" s="7">
        <f t="shared" si="73"/>
        <v>0.21918276809036372</v>
      </c>
      <c r="AE265" s="7">
        <f t="shared" si="74"/>
        <v>2.277102147752454</v>
      </c>
    </row>
    <row r="266" spans="1:31" ht="12.75">
      <c r="A266" s="1" t="s">
        <v>537</v>
      </c>
      <c r="B266" s="1" t="s">
        <v>538</v>
      </c>
      <c r="C266" s="2" t="s">
        <v>526</v>
      </c>
      <c r="D266" s="1"/>
      <c r="E266" s="3">
        <v>404480011</v>
      </c>
      <c r="F266" s="4">
        <v>89.34</v>
      </c>
      <c r="G266" s="5">
        <f t="shared" si="60"/>
        <v>0.8934000000000001</v>
      </c>
      <c r="H266" s="4">
        <v>1845776.03</v>
      </c>
      <c r="I266" s="4">
        <v>157848.8</v>
      </c>
      <c r="J266" s="4">
        <v>0</v>
      </c>
      <c r="K266" s="4">
        <v>0</v>
      </c>
      <c r="L266" s="6">
        <f t="shared" si="61"/>
        <v>2003624.83</v>
      </c>
      <c r="M266" s="4">
        <v>3519309.55</v>
      </c>
      <c r="N266" s="4">
        <v>2618750.03</v>
      </c>
      <c r="O266" s="4">
        <v>0</v>
      </c>
      <c r="P266" s="6">
        <f t="shared" si="62"/>
        <v>6138059.58</v>
      </c>
      <c r="Q266" s="4">
        <v>855777.66</v>
      </c>
      <c r="R266" s="4">
        <v>45150</v>
      </c>
      <c r="S266" s="6">
        <f t="shared" si="63"/>
        <v>900927.66</v>
      </c>
      <c r="T266" s="6">
        <f t="shared" si="64"/>
        <v>9042612.07</v>
      </c>
      <c r="U266" s="7">
        <f t="shared" si="65"/>
        <v>0.22273725165617644</v>
      </c>
      <c r="V266" s="7">
        <f t="shared" si="66"/>
        <v>1.517518644450393</v>
      </c>
      <c r="W266" s="7">
        <f t="shared" si="67"/>
        <v>0.4953581822366001</v>
      </c>
      <c r="X266" s="7">
        <f t="shared" si="68"/>
        <v>2.2356140783431693</v>
      </c>
      <c r="Y266" s="36">
        <v>227505.45677498466</v>
      </c>
      <c r="Z266" s="36">
        <f t="shared" si="69"/>
        <v>5086.144020660491</v>
      </c>
      <c r="AA266" s="6">
        <f t="shared" si="70"/>
        <v>452742344.9742556</v>
      </c>
      <c r="AB266" s="7">
        <f t="shared" si="71"/>
        <v>0.44255300001017855</v>
      </c>
      <c r="AC266" s="7">
        <f t="shared" si="72"/>
        <v>1.3557511569519811</v>
      </c>
      <c r="AD266" s="7">
        <f t="shared" si="73"/>
        <v>0.1890209010709308</v>
      </c>
      <c r="AE266" s="7">
        <f t="shared" si="74"/>
        <v>1.9972976175917878</v>
      </c>
    </row>
    <row r="267" spans="1:31" ht="12.75">
      <c r="A267" s="1" t="s">
        <v>539</v>
      </c>
      <c r="B267" s="1" t="s">
        <v>540</v>
      </c>
      <c r="C267" s="2" t="s">
        <v>526</v>
      </c>
      <c r="D267" s="1"/>
      <c r="E267" s="3">
        <v>372202026</v>
      </c>
      <c r="F267" s="4">
        <v>101.37</v>
      </c>
      <c r="G267" s="5">
        <f t="shared" si="60"/>
        <v>1.0137</v>
      </c>
      <c r="H267" s="4">
        <v>1498931.01</v>
      </c>
      <c r="I267" s="4">
        <v>128181.7</v>
      </c>
      <c r="J267" s="4">
        <v>0</v>
      </c>
      <c r="K267" s="4">
        <v>0</v>
      </c>
      <c r="L267" s="6">
        <f t="shared" si="61"/>
        <v>1627112.71</v>
      </c>
      <c r="M267" s="4">
        <v>3900426</v>
      </c>
      <c r="N267" s="4">
        <v>2426327.98</v>
      </c>
      <c r="O267" s="4">
        <v>0</v>
      </c>
      <c r="P267" s="6">
        <f t="shared" si="62"/>
        <v>6326753.98</v>
      </c>
      <c r="Q267" s="4">
        <v>815756.32</v>
      </c>
      <c r="R267" s="4">
        <v>148881</v>
      </c>
      <c r="S267" s="6">
        <f t="shared" si="63"/>
        <v>964637.32</v>
      </c>
      <c r="T267" s="6">
        <f t="shared" si="64"/>
        <v>8918504.01</v>
      </c>
      <c r="U267" s="7">
        <f t="shared" si="65"/>
        <v>0.25917035712212916</v>
      </c>
      <c r="V267" s="7">
        <f t="shared" si="66"/>
        <v>1.69981717939386</v>
      </c>
      <c r="W267" s="7">
        <f t="shared" si="67"/>
        <v>0.4371584774769603</v>
      </c>
      <c r="X267" s="7">
        <f t="shared" si="68"/>
        <v>2.3961460139929494</v>
      </c>
      <c r="Y267" s="36">
        <v>225540.1269393512</v>
      </c>
      <c r="Z267" s="36">
        <f t="shared" si="69"/>
        <v>5404.270761611901</v>
      </c>
      <c r="AA267" s="6">
        <f t="shared" si="70"/>
        <v>367171772.71382064</v>
      </c>
      <c r="AB267" s="7">
        <f t="shared" si="71"/>
        <v>0.4431475486183947</v>
      </c>
      <c r="AC267" s="7">
        <f t="shared" si="72"/>
        <v>1.7231046747515557</v>
      </c>
      <c r="AD267" s="7">
        <f t="shared" si="73"/>
        <v>0.22217293937674593</v>
      </c>
      <c r="AE267" s="7">
        <f t="shared" si="74"/>
        <v>2.4289732143846527</v>
      </c>
    </row>
    <row r="268" spans="1:31" ht="12.75">
      <c r="A268" s="1" t="s">
        <v>541</v>
      </c>
      <c r="B268" s="1" t="s">
        <v>542</v>
      </c>
      <c r="C268" s="2" t="s">
        <v>526</v>
      </c>
      <c r="D268" s="1"/>
      <c r="E268" s="3">
        <v>297558047</v>
      </c>
      <c r="F268" s="4">
        <v>104.49</v>
      </c>
      <c r="G268" s="5">
        <f t="shared" si="60"/>
        <v>1.0449</v>
      </c>
      <c r="H268" s="4">
        <v>1230081.71</v>
      </c>
      <c r="I268" s="4">
        <v>0</v>
      </c>
      <c r="J268" s="4">
        <v>0</v>
      </c>
      <c r="K268" s="4">
        <v>0</v>
      </c>
      <c r="L268" s="6">
        <f t="shared" si="61"/>
        <v>1230081.71</v>
      </c>
      <c r="M268" s="4">
        <v>3659372.66</v>
      </c>
      <c r="N268" s="4">
        <v>1777943.81</v>
      </c>
      <c r="O268" s="4">
        <v>0</v>
      </c>
      <c r="P268" s="6">
        <f t="shared" si="62"/>
        <v>5437316.470000001</v>
      </c>
      <c r="Q268" s="4">
        <v>1683213.62</v>
      </c>
      <c r="R268" s="4">
        <v>0</v>
      </c>
      <c r="S268" s="6">
        <f t="shared" si="63"/>
        <v>1683213.62</v>
      </c>
      <c r="T268" s="6">
        <f t="shared" si="64"/>
        <v>8350611.800000001</v>
      </c>
      <c r="U268" s="7">
        <f t="shared" si="65"/>
        <v>0.565675718391847</v>
      </c>
      <c r="V268" s="7">
        <f t="shared" si="66"/>
        <v>1.8273128637653684</v>
      </c>
      <c r="W268" s="7">
        <f t="shared" si="67"/>
        <v>0.41339218428194613</v>
      </c>
      <c r="X268" s="7">
        <f t="shared" si="68"/>
        <v>2.806380766439162</v>
      </c>
      <c r="Y268" s="36">
        <v>156767.1267772512</v>
      </c>
      <c r="Z268" s="36">
        <f t="shared" si="69"/>
        <v>4399.482493976075</v>
      </c>
      <c r="AA268" s="6">
        <f t="shared" si="70"/>
        <v>284771793.47305965</v>
      </c>
      <c r="AB268" s="7">
        <f t="shared" si="71"/>
        <v>0.4319534933562055</v>
      </c>
      <c r="AC268" s="7">
        <f t="shared" si="72"/>
        <v>1.9093592113484332</v>
      </c>
      <c r="AD268" s="7">
        <f t="shared" si="73"/>
        <v>0.591074558147641</v>
      </c>
      <c r="AE268" s="7">
        <f t="shared" si="74"/>
        <v>2.93238726285228</v>
      </c>
    </row>
    <row r="269" spans="1:31" ht="12.75">
      <c r="A269" s="1" t="s">
        <v>543</v>
      </c>
      <c r="B269" s="1" t="s">
        <v>462</v>
      </c>
      <c r="C269" s="2" t="s">
        <v>526</v>
      </c>
      <c r="D269" s="1"/>
      <c r="E269" s="3">
        <v>296277440</v>
      </c>
      <c r="F269" s="4">
        <v>95.81</v>
      </c>
      <c r="G269" s="5">
        <f t="shared" si="60"/>
        <v>0.9581000000000001</v>
      </c>
      <c r="H269" s="4">
        <v>1302452.59</v>
      </c>
      <c r="I269" s="4">
        <v>111269.5</v>
      </c>
      <c r="J269" s="4">
        <v>0</v>
      </c>
      <c r="K269" s="4">
        <v>0</v>
      </c>
      <c r="L269" s="6">
        <f t="shared" si="61"/>
        <v>1413722.09</v>
      </c>
      <c r="M269" s="4">
        <v>3072842.5</v>
      </c>
      <c r="N269" s="4">
        <v>1608991.34</v>
      </c>
      <c r="O269" s="4">
        <v>0</v>
      </c>
      <c r="P269" s="6">
        <f t="shared" si="62"/>
        <v>4681833.84</v>
      </c>
      <c r="Q269" s="4">
        <v>1247328</v>
      </c>
      <c r="R269" s="4">
        <v>0</v>
      </c>
      <c r="S269" s="6">
        <f t="shared" si="63"/>
        <v>1247328</v>
      </c>
      <c r="T269" s="6">
        <f t="shared" si="64"/>
        <v>7342883.93</v>
      </c>
      <c r="U269" s="7">
        <f t="shared" si="65"/>
        <v>0.42099999243951886</v>
      </c>
      <c r="V269" s="7">
        <f t="shared" si="66"/>
        <v>1.5802194861680996</v>
      </c>
      <c r="W269" s="7">
        <f t="shared" si="67"/>
        <v>0.47716157193743813</v>
      </c>
      <c r="X269" s="7">
        <f t="shared" si="68"/>
        <v>2.4783810505450568</v>
      </c>
      <c r="Y269" s="36">
        <v>240389.06999041227</v>
      </c>
      <c r="Z269" s="36">
        <f t="shared" si="69"/>
        <v>5957.757158223872</v>
      </c>
      <c r="AA269" s="6">
        <f t="shared" si="70"/>
        <v>309234359.67018056</v>
      </c>
      <c r="AB269" s="7">
        <f t="shared" si="71"/>
        <v>0.45716850207325954</v>
      </c>
      <c r="AC269" s="7">
        <f t="shared" si="72"/>
        <v>1.5140082896976563</v>
      </c>
      <c r="AD269" s="7">
        <f t="shared" si="73"/>
        <v>0.40336009275630297</v>
      </c>
      <c r="AE269" s="7">
        <f t="shared" si="74"/>
        <v>2.374536884527219</v>
      </c>
    </row>
    <row r="270" spans="1:31" ht="12.75">
      <c r="A270" s="1" t="s">
        <v>544</v>
      </c>
      <c r="B270" s="1" t="s">
        <v>545</v>
      </c>
      <c r="C270" s="2" t="s">
        <v>526</v>
      </c>
      <c r="D270" s="1"/>
      <c r="E270" s="3">
        <v>81099445</v>
      </c>
      <c r="F270" s="4">
        <v>96.48</v>
      </c>
      <c r="G270" s="5">
        <f t="shared" si="60"/>
        <v>0.9648</v>
      </c>
      <c r="H270" s="4">
        <v>340236.28</v>
      </c>
      <c r="I270" s="4">
        <v>29082.14</v>
      </c>
      <c r="J270" s="4">
        <v>0</v>
      </c>
      <c r="K270" s="4">
        <v>0</v>
      </c>
      <c r="L270" s="6">
        <f t="shared" si="61"/>
        <v>369318.42000000004</v>
      </c>
      <c r="M270" s="4">
        <v>945993</v>
      </c>
      <c r="N270" s="4">
        <v>447523.61</v>
      </c>
      <c r="O270" s="4">
        <v>0</v>
      </c>
      <c r="P270" s="6">
        <f t="shared" si="62"/>
        <v>1393516.6099999999</v>
      </c>
      <c r="Q270" s="4">
        <v>491201.22</v>
      </c>
      <c r="R270" s="4">
        <v>0</v>
      </c>
      <c r="S270" s="6">
        <f t="shared" si="63"/>
        <v>491201.22</v>
      </c>
      <c r="T270" s="6">
        <f t="shared" si="64"/>
        <v>2254036.25</v>
      </c>
      <c r="U270" s="7">
        <f t="shared" si="65"/>
        <v>0.6056776590764584</v>
      </c>
      <c r="V270" s="7">
        <f t="shared" si="66"/>
        <v>1.7182813149954352</v>
      </c>
      <c r="W270" s="7">
        <f t="shared" si="67"/>
        <v>0.455389577573558</v>
      </c>
      <c r="X270" s="7">
        <f t="shared" si="68"/>
        <v>2.779348551645452</v>
      </c>
      <c r="Y270" s="36">
        <v>139668.84057971014</v>
      </c>
      <c r="Z270" s="36">
        <f t="shared" si="69"/>
        <v>3881.8838977521696</v>
      </c>
      <c r="AA270" s="6">
        <f t="shared" si="70"/>
        <v>84058297.05638474</v>
      </c>
      <c r="AB270" s="7">
        <f t="shared" si="71"/>
        <v>0.43935986444296876</v>
      </c>
      <c r="AC270" s="7">
        <f t="shared" si="72"/>
        <v>1.657797812707596</v>
      </c>
      <c r="AD270" s="7">
        <f t="shared" si="73"/>
        <v>0.5843578054769671</v>
      </c>
      <c r="AE270" s="7">
        <f t="shared" si="74"/>
        <v>2.6815154826275323</v>
      </c>
    </row>
    <row r="271" spans="1:31" ht="12.75">
      <c r="A271" s="1" t="s">
        <v>546</v>
      </c>
      <c r="B271" s="1" t="s">
        <v>547</v>
      </c>
      <c r="C271" s="2" t="s">
        <v>526</v>
      </c>
      <c r="D271" s="1"/>
      <c r="E271" s="3">
        <v>95200092</v>
      </c>
      <c r="F271" s="4">
        <v>98.73</v>
      </c>
      <c r="G271" s="5">
        <f t="shared" si="60"/>
        <v>0.9873000000000001</v>
      </c>
      <c r="H271" s="4">
        <v>384628.17</v>
      </c>
      <c r="I271" s="4">
        <v>32889.22</v>
      </c>
      <c r="J271" s="4">
        <v>0</v>
      </c>
      <c r="K271" s="4">
        <v>0</v>
      </c>
      <c r="L271" s="6">
        <f t="shared" si="61"/>
        <v>417517.39</v>
      </c>
      <c r="M271" s="4">
        <v>1448881</v>
      </c>
      <c r="N271" s="4">
        <v>460125.35</v>
      </c>
      <c r="O271" s="4">
        <v>0</v>
      </c>
      <c r="P271" s="6">
        <f t="shared" si="62"/>
        <v>1909006.35</v>
      </c>
      <c r="Q271" s="4">
        <v>381160</v>
      </c>
      <c r="R271" s="4">
        <v>0</v>
      </c>
      <c r="S271" s="6">
        <f t="shared" si="63"/>
        <v>381160</v>
      </c>
      <c r="T271" s="6">
        <f t="shared" si="64"/>
        <v>2707683.74</v>
      </c>
      <c r="U271" s="7">
        <f t="shared" si="65"/>
        <v>0.400377764340816</v>
      </c>
      <c r="V271" s="7">
        <f t="shared" si="66"/>
        <v>2.005256833155161</v>
      </c>
      <c r="W271" s="7">
        <f t="shared" si="67"/>
        <v>0.43856826314831715</v>
      </c>
      <c r="X271" s="7">
        <f t="shared" si="68"/>
        <v>2.8442028606442946</v>
      </c>
      <c r="Y271" s="36">
        <v>121645.58333333333</v>
      </c>
      <c r="Z271" s="36">
        <f t="shared" si="69"/>
        <v>3459.8471610141055</v>
      </c>
      <c r="AA271" s="6">
        <f t="shared" si="70"/>
        <v>96424685.50592524</v>
      </c>
      <c r="AB271" s="7">
        <f t="shared" si="71"/>
        <v>0.4329984462063336</v>
      </c>
      <c r="AC271" s="7">
        <f t="shared" si="72"/>
        <v>1.979790071374091</v>
      </c>
      <c r="AD271" s="7">
        <f t="shared" si="73"/>
        <v>0.3952929667336877</v>
      </c>
      <c r="AE271" s="7">
        <f t="shared" si="74"/>
        <v>2.8080814843141124</v>
      </c>
    </row>
    <row r="272" spans="1:31" ht="12.75">
      <c r="A272" s="1" t="s">
        <v>548</v>
      </c>
      <c r="B272" s="1" t="s">
        <v>549</v>
      </c>
      <c r="C272" s="2" t="s">
        <v>526</v>
      </c>
      <c r="D272" s="1"/>
      <c r="E272" s="3">
        <v>65705690</v>
      </c>
      <c r="F272" s="4">
        <v>97.1</v>
      </c>
      <c r="G272" s="5">
        <f t="shared" si="60"/>
        <v>0.971</v>
      </c>
      <c r="H272" s="4">
        <v>283922.4</v>
      </c>
      <c r="I272" s="4">
        <v>24284.76</v>
      </c>
      <c r="J272" s="4">
        <v>0</v>
      </c>
      <c r="K272" s="4">
        <v>0</v>
      </c>
      <c r="L272" s="6">
        <f t="shared" si="61"/>
        <v>308207.16000000003</v>
      </c>
      <c r="M272" s="4">
        <v>1034457</v>
      </c>
      <c r="N272" s="4">
        <v>466585.71</v>
      </c>
      <c r="O272" s="4">
        <v>0</v>
      </c>
      <c r="P272" s="6">
        <f t="shared" si="62"/>
        <v>1501042.71</v>
      </c>
      <c r="Q272" s="4">
        <v>341013</v>
      </c>
      <c r="R272" s="4">
        <v>0</v>
      </c>
      <c r="S272" s="6">
        <f t="shared" si="63"/>
        <v>341013</v>
      </c>
      <c r="T272" s="6">
        <f t="shared" si="64"/>
        <v>2150262.87</v>
      </c>
      <c r="U272" s="7">
        <f t="shared" si="65"/>
        <v>0.5190007136368251</v>
      </c>
      <c r="V272" s="7">
        <f t="shared" si="66"/>
        <v>2.2844942500413588</v>
      </c>
      <c r="W272" s="7">
        <f t="shared" si="67"/>
        <v>0.4690722523422249</v>
      </c>
      <c r="X272" s="7">
        <f t="shared" si="68"/>
        <v>3.272567216020409</v>
      </c>
      <c r="Y272" s="36">
        <v>132497.65807962528</v>
      </c>
      <c r="Z272" s="36">
        <f t="shared" si="69"/>
        <v>4336.074920308633</v>
      </c>
      <c r="AA272" s="6">
        <f t="shared" si="70"/>
        <v>67668063.85169928</v>
      </c>
      <c r="AB272" s="7">
        <f t="shared" si="71"/>
        <v>0.45546915702430035</v>
      </c>
      <c r="AC272" s="7">
        <f t="shared" si="72"/>
        <v>2.2182439167901595</v>
      </c>
      <c r="AD272" s="7">
        <f t="shared" si="73"/>
        <v>0.5039496929413572</v>
      </c>
      <c r="AE272" s="7">
        <f t="shared" si="74"/>
        <v>3.177662766755817</v>
      </c>
    </row>
    <row r="273" spans="1:31" ht="12.75">
      <c r="A273" s="1" t="s">
        <v>550</v>
      </c>
      <c r="B273" s="1" t="s">
        <v>551</v>
      </c>
      <c r="C273" s="2" t="s">
        <v>526</v>
      </c>
      <c r="D273" s="1"/>
      <c r="E273" s="3">
        <v>205241309</v>
      </c>
      <c r="F273" s="4">
        <v>96.55</v>
      </c>
      <c r="G273" s="5">
        <f t="shared" si="60"/>
        <v>0.9655</v>
      </c>
      <c r="H273" s="4">
        <v>866063.78</v>
      </c>
      <c r="I273" s="4">
        <v>74078.83</v>
      </c>
      <c r="J273" s="4">
        <v>0</v>
      </c>
      <c r="K273" s="4">
        <v>0</v>
      </c>
      <c r="L273" s="6">
        <f t="shared" si="61"/>
        <v>940142.61</v>
      </c>
      <c r="M273" s="4">
        <v>3242482</v>
      </c>
      <c r="N273" s="4">
        <v>1217755.1</v>
      </c>
      <c r="O273" s="4">
        <v>0</v>
      </c>
      <c r="P273" s="6">
        <f t="shared" si="62"/>
        <v>4460237.1</v>
      </c>
      <c r="Q273" s="4">
        <v>880485.18</v>
      </c>
      <c r="R273" s="4">
        <v>0</v>
      </c>
      <c r="S273" s="6">
        <f t="shared" si="63"/>
        <v>880485.18</v>
      </c>
      <c r="T273" s="6">
        <f t="shared" si="64"/>
        <v>6280864.89</v>
      </c>
      <c r="U273" s="7">
        <f t="shared" si="65"/>
        <v>0.4289999826496917</v>
      </c>
      <c r="V273" s="7">
        <f t="shared" si="66"/>
        <v>2.1731673422527233</v>
      </c>
      <c r="W273" s="7">
        <f t="shared" si="67"/>
        <v>0.4580669527887293</v>
      </c>
      <c r="X273" s="7">
        <f t="shared" si="68"/>
        <v>3.060234277691144</v>
      </c>
      <c r="Y273" s="36">
        <v>138985.40419161678</v>
      </c>
      <c r="Z273" s="36">
        <f t="shared" si="69"/>
        <v>4253.278980059441</v>
      </c>
      <c r="AA273" s="6">
        <f t="shared" si="70"/>
        <v>212575151.7348524</v>
      </c>
      <c r="AB273" s="7">
        <f t="shared" si="71"/>
        <v>0.44226364291751813</v>
      </c>
      <c r="AC273" s="7">
        <f t="shared" si="72"/>
        <v>2.0981930689450046</v>
      </c>
      <c r="AD273" s="7">
        <f t="shared" si="73"/>
        <v>0.4141994832482773</v>
      </c>
      <c r="AE273" s="7">
        <f t="shared" si="74"/>
        <v>2.9546561951108</v>
      </c>
    </row>
    <row r="274" spans="1:31" ht="12.75">
      <c r="A274" s="1" t="s">
        <v>552</v>
      </c>
      <c r="B274" s="1" t="s">
        <v>553</v>
      </c>
      <c r="C274" s="2" t="s">
        <v>526</v>
      </c>
      <c r="D274" s="1"/>
      <c r="E274" s="3">
        <v>393477366</v>
      </c>
      <c r="F274" s="4">
        <v>94.08</v>
      </c>
      <c r="G274" s="5">
        <f t="shared" si="60"/>
        <v>0.9408</v>
      </c>
      <c r="H274" s="4">
        <v>1792444.26</v>
      </c>
      <c r="I274" s="4">
        <v>153314</v>
      </c>
      <c r="J274" s="4">
        <v>0</v>
      </c>
      <c r="K274" s="4">
        <v>0</v>
      </c>
      <c r="L274" s="6">
        <f t="shared" si="61"/>
        <v>1945758.26</v>
      </c>
      <c r="M274" s="4">
        <v>2824166</v>
      </c>
      <c r="N274" s="4">
        <v>2002851.09</v>
      </c>
      <c r="O274" s="4">
        <v>0</v>
      </c>
      <c r="P274" s="6">
        <f t="shared" si="62"/>
        <v>4827017.09</v>
      </c>
      <c r="Q274" s="4">
        <v>0</v>
      </c>
      <c r="R274" s="4">
        <v>0</v>
      </c>
      <c r="S274" s="6">
        <f t="shared" si="63"/>
        <v>0</v>
      </c>
      <c r="T274" s="6">
        <f t="shared" si="64"/>
        <v>6772775.35</v>
      </c>
      <c r="U274" s="7">
        <f t="shared" si="65"/>
        <v>0</v>
      </c>
      <c r="V274" s="7">
        <f t="shared" si="66"/>
        <v>1.2267585144910216</v>
      </c>
      <c r="W274" s="7">
        <f t="shared" si="67"/>
        <v>0.49450322385252526</v>
      </c>
      <c r="X274" s="7">
        <f t="shared" si="68"/>
        <v>1.7212617383435467</v>
      </c>
      <c r="Y274" s="36">
        <v>180677.4798927614</v>
      </c>
      <c r="Z274" s="36">
        <f t="shared" si="69"/>
        <v>3109.9323311974567</v>
      </c>
      <c r="AA274" s="6">
        <f t="shared" si="70"/>
        <v>418236996.1734694</v>
      </c>
      <c r="AB274" s="7">
        <f t="shared" si="71"/>
        <v>0.4652286330004557</v>
      </c>
      <c r="AC274" s="7">
        <f t="shared" si="72"/>
        <v>1.154134410433153</v>
      </c>
      <c r="AD274" s="7">
        <f t="shared" si="73"/>
        <v>0</v>
      </c>
      <c r="AE274" s="7">
        <f t="shared" si="74"/>
        <v>1.6193630434336086</v>
      </c>
    </row>
    <row r="275" spans="1:31" ht="12.75">
      <c r="A275" s="1" t="s">
        <v>554</v>
      </c>
      <c r="B275" s="1" t="s">
        <v>555</v>
      </c>
      <c r="C275" s="2" t="s">
        <v>526</v>
      </c>
      <c r="D275" s="1"/>
      <c r="E275" s="3">
        <v>282449960</v>
      </c>
      <c r="F275" s="4">
        <v>101.99</v>
      </c>
      <c r="G275" s="5">
        <f t="shared" si="60"/>
        <v>1.0199</v>
      </c>
      <c r="H275" s="4">
        <v>1083440.41</v>
      </c>
      <c r="I275" s="4">
        <v>92642.66</v>
      </c>
      <c r="J275" s="4">
        <v>0</v>
      </c>
      <c r="K275" s="4">
        <v>0</v>
      </c>
      <c r="L275" s="6">
        <f t="shared" si="61"/>
        <v>1176083.0699999998</v>
      </c>
      <c r="M275" s="4">
        <v>2735258</v>
      </c>
      <c r="N275" s="4">
        <v>1509193.99</v>
      </c>
      <c r="O275" s="4">
        <v>0</v>
      </c>
      <c r="P275" s="6">
        <f t="shared" si="62"/>
        <v>4244451.99</v>
      </c>
      <c r="Q275" s="4">
        <v>233963.17</v>
      </c>
      <c r="R275" s="4">
        <v>84735</v>
      </c>
      <c r="S275" s="6">
        <f t="shared" si="63"/>
        <v>318698.17000000004</v>
      </c>
      <c r="T275" s="6">
        <f t="shared" si="64"/>
        <v>5739233.23</v>
      </c>
      <c r="U275" s="7">
        <f t="shared" si="65"/>
        <v>0.11283349801147079</v>
      </c>
      <c r="V275" s="7">
        <f t="shared" si="66"/>
        <v>1.5027270635832273</v>
      </c>
      <c r="W275" s="7">
        <f t="shared" si="67"/>
        <v>0.4163863468063511</v>
      </c>
      <c r="X275" s="7">
        <f t="shared" si="68"/>
        <v>2.031946908401049</v>
      </c>
      <c r="Y275" s="36">
        <v>193380.70175438595</v>
      </c>
      <c r="Z275" s="36">
        <f t="shared" si="69"/>
        <v>3929.3931907424985</v>
      </c>
      <c r="AA275" s="6">
        <f t="shared" si="70"/>
        <v>276938876.3604275</v>
      </c>
      <c r="AB275" s="7">
        <f t="shared" si="71"/>
        <v>0.42467243510779745</v>
      </c>
      <c r="AC275" s="7">
        <f t="shared" si="72"/>
        <v>1.5326313321485336</v>
      </c>
      <c r="AD275" s="7">
        <f t="shared" si="73"/>
        <v>0.08448188028881294</v>
      </c>
      <c r="AE275" s="7">
        <f t="shared" si="74"/>
        <v>2.0723826518782302</v>
      </c>
    </row>
    <row r="276" spans="1:31" ht="12.75">
      <c r="A276" s="1" t="s">
        <v>556</v>
      </c>
      <c r="B276" s="1" t="s">
        <v>557</v>
      </c>
      <c r="C276" s="2" t="s">
        <v>526</v>
      </c>
      <c r="D276" s="1"/>
      <c r="E276" s="3">
        <v>304947121</v>
      </c>
      <c r="F276" s="4">
        <v>92.09</v>
      </c>
      <c r="G276" s="5">
        <f t="shared" si="60"/>
        <v>0.9209</v>
      </c>
      <c r="H276" s="4">
        <v>1271260.18</v>
      </c>
      <c r="I276" s="4">
        <v>0</v>
      </c>
      <c r="J276" s="4">
        <v>0</v>
      </c>
      <c r="K276" s="4">
        <v>0</v>
      </c>
      <c r="L276" s="6">
        <f t="shared" si="61"/>
        <v>1271260.18</v>
      </c>
      <c r="M276" s="4">
        <v>2053684</v>
      </c>
      <c r="N276" s="4">
        <v>2640503.31</v>
      </c>
      <c r="O276" s="4">
        <v>0</v>
      </c>
      <c r="P276" s="6">
        <f t="shared" si="62"/>
        <v>4694187.3100000005</v>
      </c>
      <c r="Q276" s="4">
        <v>1051072.5</v>
      </c>
      <c r="R276" s="4">
        <v>0</v>
      </c>
      <c r="S276" s="6">
        <f t="shared" si="63"/>
        <v>1051072.5</v>
      </c>
      <c r="T276" s="6">
        <f t="shared" si="64"/>
        <v>7016519.99</v>
      </c>
      <c r="U276" s="7">
        <f t="shared" si="65"/>
        <v>0.34467369180376684</v>
      </c>
      <c r="V276" s="7">
        <f t="shared" si="66"/>
        <v>1.5393446885501176</v>
      </c>
      <c r="W276" s="7">
        <f t="shared" si="67"/>
        <v>0.41687889225883196</v>
      </c>
      <c r="X276" s="7">
        <f t="shared" si="68"/>
        <v>2.3008972726127164</v>
      </c>
      <c r="Y276" s="36">
        <v>155373.0742539903</v>
      </c>
      <c r="Z276" s="36">
        <f t="shared" si="69"/>
        <v>3574.974827884593</v>
      </c>
      <c r="AA276" s="6">
        <f t="shared" si="70"/>
        <v>331140320.338799</v>
      </c>
      <c r="AB276" s="7">
        <f t="shared" si="71"/>
        <v>0.3839037718811584</v>
      </c>
      <c r="AC276" s="7">
        <f t="shared" si="72"/>
        <v>1.4175825236858035</v>
      </c>
      <c r="AD276" s="7">
        <f t="shared" si="73"/>
        <v>0.31741000278208886</v>
      </c>
      <c r="AE276" s="7">
        <f t="shared" si="74"/>
        <v>2.1188962983490507</v>
      </c>
    </row>
    <row r="277" spans="1:31" ht="12.75">
      <c r="A277" s="1" t="s">
        <v>558</v>
      </c>
      <c r="B277" s="1" t="s">
        <v>559</v>
      </c>
      <c r="C277" s="2" t="s">
        <v>526</v>
      </c>
      <c r="D277" s="1"/>
      <c r="E277" s="3">
        <v>125394001</v>
      </c>
      <c r="F277" s="4">
        <v>100.23</v>
      </c>
      <c r="G277" s="5">
        <f t="shared" si="60"/>
        <v>1.0023</v>
      </c>
      <c r="H277" s="4">
        <v>546078.7</v>
      </c>
      <c r="I277" s="4">
        <v>46663.96</v>
      </c>
      <c r="J277" s="4">
        <v>0</v>
      </c>
      <c r="K277" s="4">
        <v>0</v>
      </c>
      <c r="L277" s="6">
        <f t="shared" si="61"/>
        <v>592742.6599999999</v>
      </c>
      <c r="M277" s="4">
        <v>1603324</v>
      </c>
      <c r="N277" s="4">
        <v>662522.59</v>
      </c>
      <c r="O277" s="4">
        <v>0</v>
      </c>
      <c r="P277" s="6">
        <f t="shared" si="62"/>
        <v>2265846.59</v>
      </c>
      <c r="Q277" s="4">
        <v>446400</v>
      </c>
      <c r="R277" s="4">
        <v>0</v>
      </c>
      <c r="S277" s="6">
        <f t="shared" si="63"/>
        <v>446400</v>
      </c>
      <c r="T277" s="6">
        <f t="shared" si="64"/>
        <v>3304989.25</v>
      </c>
      <c r="U277" s="7">
        <f t="shared" si="65"/>
        <v>0.35599789179707253</v>
      </c>
      <c r="V277" s="7">
        <f t="shared" si="66"/>
        <v>1.806981651379</v>
      </c>
      <c r="W277" s="7">
        <f t="shared" si="67"/>
        <v>0.4727041607038282</v>
      </c>
      <c r="X277" s="7">
        <f t="shared" si="68"/>
        <v>2.635683703879901</v>
      </c>
      <c r="Y277" s="36">
        <v>165474.2014742015</v>
      </c>
      <c r="Z277" s="36">
        <f t="shared" si="69"/>
        <v>4361.376562380923</v>
      </c>
      <c r="AA277" s="6">
        <f t="shared" si="70"/>
        <v>125106256.60979746</v>
      </c>
      <c r="AB277" s="7">
        <f t="shared" si="71"/>
        <v>0.47379138027344697</v>
      </c>
      <c r="AC277" s="7">
        <f t="shared" si="72"/>
        <v>1.8111377091771717</v>
      </c>
      <c r="AD277" s="7">
        <f t="shared" si="73"/>
        <v>0.3568166869482058</v>
      </c>
      <c r="AE277" s="7">
        <f t="shared" si="74"/>
        <v>2.6417457763988246</v>
      </c>
    </row>
    <row r="278" spans="1:31" ht="12.75">
      <c r="A278" s="1" t="s">
        <v>560</v>
      </c>
      <c r="B278" s="1" t="s">
        <v>561</v>
      </c>
      <c r="C278" s="2" t="s">
        <v>526</v>
      </c>
      <c r="D278" s="1"/>
      <c r="E278" s="3">
        <v>468309213</v>
      </c>
      <c r="F278" s="4">
        <v>92.92</v>
      </c>
      <c r="G278" s="5">
        <f t="shared" si="60"/>
        <v>0.9292</v>
      </c>
      <c r="H278" s="4">
        <v>2060760.86</v>
      </c>
      <c r="I278" s="4">
        <v>176264.72</v>
      </c>
      <c r="J278" s="4">
        <v>0</v>
      </c>
      <c r="K278" s="4">
        <v>0</v>
      </c>
      <c r="L278" s="6">
        <f t="shared" si="61"/>
        <v>2237025.58</v>
      </c>
      <c r="M278" s="4">
        <v>5281788.42</v>
      </c>
      <c r="N278" s="4">
        <v>2731319.22</v>
      </c>
      <c r="O278" s="4">
        <v>0</v>
      </c>
      <c r="P278" s="6">
        <f t="shared" si="62"/>
        <v>8013107.640000001</v>
      </c>
      <c r="Q278" s="4">
        <v>514140</v>
      </c>
      <c r="R278" s="4">
        <v>0</v>
      </c>
      <c r="S278" s="6">
        <f t="shared" si="63"/>
        <v>514140</v>
      </c>
      <c r="T278" s="6">
        <f t="shared" si="64"/>
        <v>10764273.22</v>
      </c>
      <c r="U278" s="7">
        <f t="shared" si="65"/>
        <v>0.10978643719315427</v>
      </c>
      <c r="V278" s="7">
        <f t="shared" si="66"/>
        <v>1.7110719621909298</v>
      </c>
      <c r="W278" s="7">
        <f t="shared" si="67"/>
        <v>0.47768130925068947</v>
      </c>
      <c r="X278" s="7">
        <f t="shared" si="68"/>
        <v>2.2985397086347734</v>
      </c>
      <c r="Y278" s="36">
        <v>202475.244140625</v>
      </c>
      <c r="Z278" s="36">
        <f t="shared" si="69"/>
        <v>4653.973886727468</v>
      </c>
      <c r="AA278" s="6">
        <f t="shared" si="70"/>
        <v>503991834.91175205</v>
      </c>
      <c r="AB278" s="7">
        <f t="shared" si="71"/>
        <v>0.4438614725557406</v>
      </c>
      <c r="AC278" s="7">
        <f t="shared" si="72"/>
        <v>1.589928067267812</v>
      </c>
      <c r="AD278" s="7">
        <f t="shared" si="73"/>
        <v>0.10201355743987893</v>
      </c>
      <c r="AE278" s="7">
        <f t="shared" si="74"/>
        <v>2.135803097263431</v>
      </c>
    </row>
    <row r="279" spans="1:31" ht="12.75">
      <c r="A279" s="1" t="s">
        <v>562</v>
      </c>
      <c r="B279" s="1" t="s">
        <v>563</v>
      </c>
      <c r="C279" s="2" t="s">
        <v>526</v>
      </c>
      <c r="D279" s="1"/>
      <c r="E279" s="3">
        <v>81171469</v>
      </c>
      <c r="F279" s="4">
        <v>98.7</v>
      </c>
      <c r="G279" s="5">
        <f t="shared" si="60"/>
        <v>0.987</v>
      </c>
      <c r="H279" s="4">
        <v>348508.2</v>
      </c>
      <c r="I279" s="4">
        <v>0</v>
      </c>
      <c r="J279" s="4">
        <v>0</v>
      </c>
      <c r="K279" s="4">
        <v>0</v>
      </c>
      <c r="L279" s="6">
        <f t="shared" si="61"/>
        <v>348508.2</v>
      </c>
      <c r="M279" s="4">
        <v>1038678</v>
      </c>
      <c r="N279" s="4">
        <v>466371.15</v>
      </c>
      <c r="O279" s="4">
        <v>0</v>
      </c>
      <c r="P279" s="6">
        <f t="shared" si="62"/>
        <v>1505049.15</v>
      </c>
      <c r="Q279" s="4">
        <v>220651</v>
      </c>
      <c r="R279" s="4">
        <v>0</v>
      </c>
      <c r="S279" s="6">
        <f t="shared" si="63"/>
        <v>220651</v>
      </c>
      <c r="T279" s="6">
        <f t="shared" si="64"/>
        <v>2074208.3499999999</v>
      </c>
      <c r="U279" s="7">
        <f t="shared" si="65"/>
        <v>0.2718331979429866</v>
      </c>
      <c r="V279" s="7">
        <f t="shared" si="66"/>
        <v>1.8541602961503627</v>
      </c>
      <c r="W279" s="7">
        <f t="shared" si="67"/>
        <v>0.4293481494094926</v>
      </c>
      <c r="X279" s="7">
        <f t="shared" si="68"/>
        <v>2.555341643502842</v>
      </c>
      <c r="Y279" s="36">
        <v>132865.92039800994</v>
      </c>
      <c r="Z279" s="36">
        <f t="shared" si="69"/>
        <v>3395.178193953685</v>
      </c>
      <c r="AA279" s="6">
        <f t="shared" si="70"/>
        <v>82240596.75785208</v>
      </c>
      <c r="AB279" s="7">
        <f t="shared" si="71"/>
        <v>0.4237666234671693</v>
      </c>
      <c r="AC279" s="7">
        <f t="shared" si="72"/>
        <v>1.8300562123004083</v>
      </c>
      <c r="AD279" s="7">
        <f t="shared" si="73"/>
        <v>0.26829936636972773</v>
      </c>
      <c r="AE279" s="7">
        <f t="shared" si="74"/>
        <v>2.522122202137305</v>
      </c>
    </row>
    <row r="280" spans="1:31" ht="12.75">
      <c r="A280" s="1" t="s">
        <v>564</v>
      </c>
      <c r="B280" s="1" t="s">
        <v>565</v>
      </c>
      <c r="C280" s="2" t="s">
        <v>526</v>
      </c>
      <c r="D280" s="1"/>
      <c r="E280" s="3">
        <v>1655311775</v>
      </c>
      <c r="F280" s="4">
        <v>96.66</v>
      </c>
      <c r="G280" s="5">
        <f t="shared" si="60"/>
        <v>0.9666</v>
      </c>
      <c r="H280" s="4">
        <v>6953788.78</v>
      </c>
      <c r="I280" s="4">
        <v>594791.06</v>
      </c>
      <c r="J280" s="4">
        <v>0</v>
      </c>
      <c r="K280" s="4">
        <v>0</v>
      </c>
      <c r="L280" s="6">
        <f t="shared" si="61"/>
        <v>7548579.84</v>
      </c>
      <c r="M280" s="4">
        <v>21306623.84</v>
      </c>
      <c r="N280" s="4">
        <v>8694094.8</v>
      </c>
      <c r="O280" s="4">
        <v>0</v>
      </c>
      <c r="P280" s="6">
        <f t="shared" si="62"/>
        <v>30000718.64</v>
      </c>
      <c r="Q280" s="4">
        <v>5197476.1</v>
      </c>
      <c r="R280" s="4">
        <v>331062.36</v>
      </c>
      <c r="S280" s="6">
        <f t="shared" si="63"/>
        <v>5528538.46</v>
      </c>
      <c r="T280" s="6">
        <f t="shared" si="64"/>
        <v>43077836.940000005</v>
      </c>
      <c r="U280" s="7">
        <f t="shared" si="65"/>
        <v>0.3339877443933485</v>
      </c>
      <c r="V280" s="7">
        <f t="shared" si="66"/>
        <v>1.8123908192461209</v>
      </c>
      <c r="W280" s="7">
        <f t="shared" si="67"/>
        <v>0.45602163616579117</v>
      </c>
      <c r="X280" s="7">
        <f t="shared" si="68"/>
        <v>2.6024001998052606</v>
      </c>
      <c r="Y280" s="36">
        <v>202775.04601226994</v>
      </c>
      <c r="Z280" s="36">
        <f t="shared" si="69"/>
        <v>5277.0182025785225</v>
      </c>
      <c r="AA280" s="6">
        <f t="shared" si="70"/>
        <v>1712509595.4893441</v>
      </c>
      <c r="AB280" s="7">
        <f t="shared" si="71"/>
        <v>0.44079051351785375</v>
      </c>
      <c r="AC280" s="7">
        <f t="shared" si="72"/>
        <v>1.7518569658833</v>
      </c>
      <c r="AD280" s="7">
        <f t="shared" si="73"/>
        <v>0.30350055343864146</v>
      </c>
      <c r="AE280" s="7">
        <f t="shared" si="74"/>
        <v>2.515480033131765</v>
      </c>
    </row>
    <row r="281" spans="1:31" ht="12.75">
      <c r="A281" s="1" t="s">
        <v>566</v>
      </c>
      <c r="B281" s="1" t="s">
        <v>567</v>
      </c>
      <c r="C281" s="2" t="s">
        <v>526</v>
      </c>
      <c r="D281" s="1"/>
      <c r="E281" s="3">
        <v>1748794903</v>
      </c>
      <c r="F281" s="4">
        <v>97.46</v>
      </c>
      <c r="G281" s="5">
        <f t="shared" si="60"/>
        <v>0.9745999999999999</v>
      </c>
      <c r="H281" s="4">
        <v>7280637.7</v>
      </c>
      <c r="I281" s="4">
        <v>622689.81</v>
      </c>
      <c r="J281" s="4">
        <v>0</v>
      </c>
      <c r="K281" s="4">
        <v>0</v>
      </c>
      <c r="L281" s="6">
        <f t="shared" si="61"/>
        <v>7903327.51</v>
      </c>
      <c r="M281" s="4">
        <v>16977951.05</v>
      </c>
      <c r="N281" s="4">
        <v>9818534.93</v>
      </c>
      <c r="O281" s="4">
        <v>0</v>
      </c>
      <c r="P281" s="6">
        <f t="shared" si="62"/>
        <v>26796485.98</v>
      </c>
      <c r="Q281" s="4">
        <v>4877100.77</v>
      </c>
      <c r="R281" s="4">
        <v>348364</v>
      </c>
      <c r="S281" s="6">
        <f t="shared" si="63"/>
        <v>5225464.77</v>
      </c>
      <c r="T281" s="6">
        <f t="shared" si="64"/>
        <v>39925278.260000005</v>
      </c>
      <c r="U281" s="7">
        <f t="shared" si="65"/>
        <v>0.2988037511451964</v>
      </c>
      <c r="V281" s="7">
        <f t="shared" si="66"/>
        <v>1.5322829414719539</v>
      </c>
      <c r="W281" s="7">
        <f t="shared" si="67"/>
        <v>0.4519299259416929</v>
      </c>
      <c r="X281" s="7">
        <f t="shared" si="68"/>
        <v>2.283016618558843</v>
      </c>
      <c r="Y281" s="36">
        <v>240747.40206934107</v>
      </c>
      <c r="Z281" s="36">
        <f t="shared" si="69"/>
        <v>5496.303197991733</v>
      </c>
      <c r="AA281" s="6">
        <f t="shared" si="70"/>
        <v>1794371950.543813</v>
      </c>
      <c r="AB281" s="7">
        <f t="shared" si="71"/>
        <v>0.44045090582277385</v>
      </c>
      <c r="AC281" s="7">
        <f t="shared" si="72"/>
        <v>1.4933629547585658</v>
      </c>
      <c r="AD281" s="7">
        <f t="shared" si="73"/>
        <v>0.27179987786377935</v>
      </c>
      <c r="AE281" s="7">
        <f t="shared" si="74"/>
        <v>2.225027996447449</v>
      </c>
    </row>
    <row r="282" spans="1:31" ht="12.75">
      <c r="A282" s="1" t="s">
        <v>568</v>
      </c>
      <c r="B282" s="1" t="s">
        <v>569</v>
      </c>
      <c r="C282" s="2" t="s">
        <v>526</v>
      </c>
      <c r="D282" s="1"/>
      <c r="E282" s="3">
        <v>42494957</v>
      </c>
      <c r="F282" s="4">
        <v>99.31</v>
      </c>
      <c r="G282" s="5">
        <f t="shared" si="60"/>
        <v>0.9931</v>
      </c>
      <c r="H282" s="4">
        <v>173230.33</v>
      </c>
      <c r="I282" s="4">
        <v>14817.87</v>
      </c>
      <c r="J282" s="4">
        <v>0</v>
      </c>
      <c r="K282" s="4">
        <v>0</v>
      </c>
      <c r="L282" s="6">
        <f t="shared" si="61"/>
        <v>188048.19999999998</v>
      </c>
      <c r="M282" s="4">
        <v>337366.5</v>
      </c>
      <c r="N282" s="4">
        <v>295568.43</v>
      </c>
      <c r="O282" s="4">
        <v>0</v>
      </c>
      <c r="P282" s="6">
        <f t="shared" si="62"/>
        <v>632934.9299999999</v>
      </c>
      <c r="Q282" s="4">
        <v>155000</v>
      </c>
      <c r="R282" s="4">
        <v>0</v>
      </c>
      <c r="S282" s="6">
        <f t="shared" si="63"/>
        <v>155000</v>
      </c>
      <c r="T282" s="6">
        <f t="shared" si="64"/>
        <v>975983.1299999999</v>
      </c>
      <c r="U282" s="7">
        <f t="shared" si="65"/>
        <v>0.36474916305951316</v>
      </c>
      <c r="V282" s="7">
        <f t="shared" si="66"/>
        <v>1.489435393475042</v>
      </c>
      <c r="W282" s="7">
        <f t="shared" si="67"/>
        <v>0.4425188617086963</v>
      </c>
      <c r="X282" s="7">
        <f t="shared" si="68"/>
        <v>2.2967034182432515</v>
      </c>
      <c r="Y282" s="36">
        <v>165666.82926829267</v>
      </c>
      <c r="Z282" s="36">
        <f t="shared" si="69"/>
        <v>3804.875730700089</v>
      </c>
      <c r="AA282" s="6">
        <f t="shared" si="70"/>
        <v>42790209.445171684</v>
      </c>
      <c r="AB282" s="7">
        <f t="shared" si="71"/>
        <v>0.4394654815629064</v>
      </c>
      <c r="AC282" s="7">
        <f t="shared" si="72"/>
        <v>1.4791582892600643</v>
      </c>
      <c r="AD282" s="7">
        <f t="shared" si="73"/>
        <v>0.36223239383440253</v>
      </c>
      <c r="AE282" s="7">
        <f t="shared" si="74"/>
        <v>2.280856164657373</v>
      </c>
    </row>
    <row r="283" spans="1:31" ht="12.75">
      <c r="A283" s="1" t="s">
        <v>570</v>
      </c>
      <c r="B283" s="1" t="s">
        <v>571</v>
      </c>
      <c r="C283" s="2" t="s">
        <v>526</v>
      </c>
      <c r="D283" s="1"/>
      <c r="E283" s="3">
        <v>791563475</v>
      </c>
      <c r="F283" s="4">
        <v>92.78</v>
      </c>
      <c r="G283" s="5">
        <f t="shared" si="60"/>
        <v>0.9278</v>
      </c>
      <c r="H283" s="4">
        <v>3510933.99</v>
      </c>
      <c r="I283" s="4">
        <v>300270.8</v>
      </c>
      <c r="J283" s="4">
        <v>0</v>
      </c>
      <c r="K283" s="4">
        <v>0</v>
      </c>
      <c r="L283" s="6">
        <f t="shared" si="61"/>
        <v>3811204.79</v>
      </c>
      <c r="M283" s="4">
        <v>6205984</v>
      </c>
      <c r="N283" s="4">
        <v>3568005.97</v>
      </c>
      <c r="O283" s="4">
        <v>0</v>
      </c>
      <c r="P283" s="6">
        <f t="shared" si="62"/>
        <v>9773989.97</v>
      </c>
      <c r="Q283" s="4">
        <v>2838041.38</v>
      </c>
      <c r="R283" s="4">
        <v>237162</v>
      </c>
      <c r="S283" s="6">
        <f t="shared" si="63"/>
        <v>3075203.38</v>
      </c>
      <c r="T283" s="6">
        <f t="shared" si="64"/>
        <v>16660398.14</v>
      </c>
      <c r="U283" s="7">
        <f t="shared" si="65"/>
        <v>0.38849738234826964</v>
      </c>
      <c r="V283" s="7">
        <f t="shared" si="66"/>
        <v>1.2347702084156928</v>
      </c>
      <c r="W283" s="7">
        <f t="shared" si="67"/>
        <v>0.48147810129819346</v>
      </c>
      <c r="X283" s="7">
        <f t="shared" si="68"/>
        <v>2.104745692062156</v>
      </c>
      <c r="Y283" s="36">
        <v>366843.7021927588</v>
      </c>
      <c r="Z283" s="36">
        <f t="shared" si="69"/>
        <v>7721.1270185034155</v>
      </c>
      <c r="AA283" s="6">
        <f t="shared" si="70"/>
        <v>853161753.610692</v>
      </c>
      <c r="AB283" s="7">
        <f t="shared" si="71"/>
        <v>0.4467153823844638</v>
      </c>
      <c r="AC283" s="7">
        <f t="shared" si="72"/>
        <v>1.1456197993680797</v>
      </c>
      <c r="AD283" s="7">
        <f t="shared" si="73"/>
        <v>0.3326498601219567</v>
      </c>
      <c r="AE283" s="7">
        <f t="shared" si="74"/>
        <v>1.9527830530952681</v>
      </c>
    </row>
    <row r="284" spans="1:31" ht="12.75">
      <c r="A284" s="1" t="s">
        <v>572</v>
      </c>
      <c r="B284" s="1" t="s">
        <v>573</v>
      </c>
      <c r="C284" s="2" t="s">
        <v>526</v>
      </c>
      <c r="D284" s="1"/>
      <c r="E284" s="3">
        <v>426277970</v>
      </c>
      <c r="F284" s="4">
        <v>99.96</v>
      </c>
      <c r="G284" s="5">
        <f t="shared" si="60"/>
        <v>0.9995999999999999</v>
      </c>
      <c r="H284" s="4">
        <v>1814091.39</v>
      </c>
      <c r="I284" s="4">
        <v>155156.63</v>
      </c>
      <c r="J284" s="4">
        <v>0</v>
      </c>
      <c r="K284" s="4">
        <v>0</v>
      </c>
      <c r="L284" s="6">
        <f t="shared" si="61"/>
        <v>1969248.02</v>
      </c>
      <c r="M284" s="4">
        <v>4691900</v>
      </c>
      <c r="N284" s="4">
        <v>2624969.13</v>
      </c>
      <c r="O284" s="4">
        <v>0</v>
      </c>
      <c r="P284" s="6">
        <f t="shared" si="62"/>
        <v>7316869.13</v>
      </c>
      <c r="Q284" s="4">
        <v>53564</v>
      </c>
      <c r="R284" s="4">
        <v>85255</v>
      </c>
      <c r="S284" s="6">
        <f t="shared" si="63"/>
        <v>138819</v>
      </c>
      <c r="T284" s="6">
        <f t="shared" si="64"/>
        <v>9424936.15</v>
      </c>
      <c r="U284" s="7">
        <f t="shared" si="65"/>
        <v>0.032565370431880396</v>
      </c>
      <c r="V284" s="7">
        <f t="shared" si="66"/>
        <v>1.7164549061730774</v>
      </c>
      <c r="W284" s="7">
        <f t="shared" si="67"/>
        <v>0.4619633569147381</v>
      </c>
      <c r="X284" s="7">
        <f t="shared" si="68"/>
        <v>2.210983633519696</v>
      </c>
      <c r="Y284" s="36">
        <v>186181.69469598966</v>
      </c>
      <c r="Z284" s="36">
        <f t="shared" si="69"/>
        <v>4116.446798337939</v>
      </c>
      <c r="AA284" s="6">
        <f t="shared" si="70"/>
        <v>426448549.4197679</v>
      </c>
      <c r="AB284" s="7">
        <f t="shared" si="71"/>
        <v>0.46177857157197216</v>
      </c>
      <c r="AC284" s="7">
        <f t="shared" si="72"/>
        <v>1.715768324210608</v>
      </c>
      <c r="AD284" s="7">
        <f t="shared" si="73"/>
        <v>0.012560483573664388</v>
      </c>
      <c r="AE284" s="7">
        <f t="shared" si="74"/>
        <v>2.210099240066288</v>
      </c>
    </row>
    <row r="285" spans="1:31" ht="12.75">
      <c r="A285" s="1" t="s">
        <v>574</v>
      </c>
      <c r="B285" s="1" t="s">
        <v>575</v>
      </c>
      <c r="C285" s="2" t="s">
        <v>526</v>
      </c>
      <c r="D285" s="1"/>
      <c r="E285" s="3">
        <v>210494884</v>
      </c>
      <c r="F285" s="4">
        <v>89.8</v>
      </c>
      <c r="G285" s="5">
        <f t="shared" si="60"/>
        <v>0.898</v>
      </c>
      <c r="H285" s="4">
        <v>936504.54</v>
      </c>
      <c r="I285" s="4">
        <v>80089.78</v>
      </c>
      <c r="J285" s="4">
        <v>0</v>
      </c>
      <c r="K285" s="4">
        <v>0</v>
      </c>
      <c r="L285" s="6">
        <f t="shared" si="61"/>
        <v>1016594.3200000001</v>
      </c>
      <c r="M285" s="4">
        <v>1796449</v>
      </c>
      <c r="N285" s="4">
        <v>1610537.48</v>
      </c>
      <c r="O285" s="4">
        <v>0</v>
      </c>
      <c r="P285" s="6">
        <f t="shared" si="62"/>
        <v>3406986.48</v>
      </c>
      <c r="Q285" s="4">
        <v>0</v>
      </c>
      <c r="R285" s="4">
        <v>0</v>
      </c>
      <c r="S285" s="6">
        <f t="shared" si="63"/>
        <v>0</v>
      </c>
      <c r="T285" s="6">
        <f t="shared" si="64"/>
        <v>4423580.8</v>
      </c>
      <c r="U285" s="7">
        <f t="shared" si="65"/>
        <v>0</v>
      </c>
      <c r="V285" s="7">
        <f t="shared" si="66"/>
        <v>1.618560230660998</v>
      </c>
      <c r="W285" s="7">
        <f t="shared" si="67"/>
        <v>0.4829544075760055</v>
      </c>
      <c r="X285" s="7">
        <f t="shared" si="68"/>
        <v>2.101514638237003</v>
      </c>
      <c r="Y285" s="36">
        <v>200311.4219114219</v>
      </c>
      <c r="Z285" s="36">
        <f t="shared" si="69"/>
        <v>4209.573853529215</v>
      </c>
      <c r="AA285" s="6">
        <f t="shared" si="70"/>
        <v>234404102.44988865</v>
      </c>
      <c r="AB285" s="7">
        <f t="shared" si="71"/>
        <v>0.433693058003253</v>
      </c>
      <c r="AC285" s="7">
        <f t="shared" si="72"/>
        <v>1.4534670871335762</v>
      </c>
      <c r="AD285" s="7">
        <f t="shared" si="73"/>
        <v>0</v>
      </c>
      <c r="AE285" s="7">
        <f t="shared" si="74"/>
        <v>1.8871601451368287</v>
      </c>
    </row>
    <row r="286" spans="1:31" ht="12.75">
      <c r="A286" s="1" t="s">
        <v>576</v>
      </c>
      <c r="B286" s="1" t="s">
        <v>577</v>
      </c>
      <c r="C286" s="2" t="s">
        <v>578</v>
      </c>
      <c r="D286" s="1"/>
      <c r="E286" s="3">
        <v>1077683980</v>
      </c>
      <c r="F286" s="4">
        <v>95.14</v>
      </c>
      <c r="G286" s="5">
        <f t="shared" si="60"/>
        <v>0.9514</v>
      </c>
      <c r="H286" s="4">
        <v>5897048.48</v>
      </c>
      <c r="I286" s="4">
        <v>753144.69</v>
      </c>
      <c r="J286" s="4">
        <v>0</v>
      </c>
      <c r="K286" s="4">
        <v>223819.31</v>
      </c>
      <c r="L286" s="6">
        <f t="shared" si="61"/>
        <v>6874012.4799999995</v>
      </c>
      <c r="M286" s="4">
        <v>0</v>
      </c>
      <c r="N286" s="4">
        <v>24061958</v>
      </c>
      <c r="O286" s="4">
        <v>0</v>
      </c>
      <c r="P286" s="6">
        <f t="shared" si="62"/>
        <v>24061958</v>
      </c>
      <c r="Q286" s="4">
        <v>4073645.44</v>
      </c>
      <c r="R286" s="4">
        <v>0</v>
      </c>
      <c r="S286" s="6">
        <f t="shared" si="63"/>
        <v>4073645.44</v>
      </c>
      <c r="T286" s="6">
        <f t="shared" si="64"/>
        <v>35009615.92</v>
      </c>
      <c r="U286" s="7">
        <f t="shared" si="65"/>
        <v>0.37799999959171704</v>
      </c>
      <c r="V286" s="7">
        <f t="shared" si="66"/>
        <v>2.2327471175733726</v>
      </c>
      <c r="W286" s="7">
        <f t="shared" si="67"/>
        <v>0.6378504837754014</v>
      </c>
      <c r="X286" s="7">
        <f t="shared" si="68"/>
        <v>3.2485976009404913</v>
      </c>
      <c r="Y286" s="36">
        <v>110757.8239228496</v>
      </c>
      <c r="Z286" s="36">
        <f t="shared" si="69"/>
        <v>3598.0760108115855</v>
      </c>
      <c r="AA286" s="6">
        <f t="shared" si="70"/>
        <v>1132734895.942821</v>
      </c>
      <c r="AB286" s="7">
        <f t="shared" si="71"/>
        <v>0.6068509502639169</v>
      </c>
      <c r="AC286" s="7">
        <f t="shared" si="72"/>
        <v>2.1242356076593065</v>
      </c>
      <c r="AD286" s="7">
        <f t="shared" si="73"/>
        <v>0.3596291996115596</v>
      </c>
      <c r="AE286" s="7">
        <f t="shared" si="74"/>
        <v>3.0907157575347832</v>
      </c>
    </row>
    <row r="287" spans="1:31" ht="12.75">
      <c r="A287" s="1" t="s">
        <v>579</v>
      </c>
      <c r="B287" s="1" t="s">
        <v>580</v>
      </c>
      <c r="C287" s="2" t="s">
        <v>578</v>
      </c>
      <c r="D287" s="3" t="s">
        <v>57</v>
      </c>
      <c r="E287" s="3">
        <v>1715956416</v>
      </c>
      <c r="F287" s="4">
        <v>96.68</v>
      </c>
      <c r="G287" s="5">
        <f t="shared" si="60"/>
        <v>0.9668000000000001</v>
      </c>
      <c r="H287" s="4">
        <v>9423560.14</v>
      </c>
      <c r="I287" s="4">
        <v>1203912.56</v>
      </c>
      <c r="J287" s="4">
        <v>0</v>
      </c>
      <c r="K287" s="4">
        <v>359435.73</v>
      </c>
      <c r="L287" s="6">
        <f t="shared" si="61"/>
        <v>10986908.430000002</v>
      </c>
      <c r="M287" s="4">
        <v>33931844</v>
      </c>
      <c r="N287" s="4">
        <v>0</v>
      </c>
      <c r="O287" s="4">
        <v>0</v>
      </c>
      <c r="P287" s="6">
        <f t="shared" si="62"/>
        <v>33931844</v>
      </c>
      <c r="Q287" s="4">
        <v>5766382.18</v>
      </c>
      <c r="R287" s="4">
        <v>0</v>
      </c>
      <c r="S287" s="6">
        <f t="shared" si="63"/>
        <v>5766382.18</v>
      </c>
      <c r="T287" s="6">
        <f t="shared" si="64"/>
        <v>50685134.61</v>
      </c>
      <c r="U287" s="7">
        <f t="shared" si="65"/>
        <v>0.33604479264349796</v>
      </c>
      <c r="V287" s="7">
        <f t="shared" si="66"/>
        <v>1.9774304104469749</v>
      </c>
      <c r="W287" s="7">
        <f t="shared" si="67"/>
        <v>0.6402789912118608</v>
      </c>
      <c r="X287" s="7">
        <f t="shared" si="68"/>
        <v>2.9537541943023338</v>
      </c>
      <c r="Y287" s="36">
        <v>121449.9349414473</v>
      </c>
      <c r="Z287" s="36">
        <f t="shared" si="69"/>
        <v>3587.3325473104555</v>
      </c>
      <c r="AA287" s="6">
        <f t="shared" si="70"/>
        <v>1774882515.5151012</v>
      </c>
      <c r="AB287" s="7">
        <f t="shared" si="71"/>
        <v>0.6190217287036271</v>
      </c>
      <c r="AC287" s="7">
        <f t="shared" si="72"/>
        <v>1.9117797208201355</v>
      </c>
      <c r="AD287" s="7">
        <f t="shared" si="73"/>
        <v>0.3248881055277339</v>
      </c>
      <c r="AE287" s="7">
        <f t="shared" si="74"/>
        <v>2.8556895550514962</v>
      </c>
    </row>
    <row r="288" spans="1:31" ht="12.75">
      <c r="A288" s="1" t="s">
        <v>581</v>
      </c>
      <c r="B288" s="1" t="s">
        <v>27</v>
      </c>
      <c r="C288" s="2" t="s">
        <v>578</v>
      </c>
      <c r="D288" s="3" t="s">
        <v>57</v>
      </c>
      <c r="E288" s="3">
        <v>4477932139</v>
      </c>
      <c r="F288" s="4">
        <v>99.93</v>
      </c>
      <c r="G288" s="5">
        <f t="shared" si="60"/>
        <v>0.9993000000000001</v>
      </c>
      <c r="H288" s="4">
        <v>22803608.65</v>
      </c>
      <c r="I288" s="4">
        <v>0</v>
      </c>
      <c r="J288" s="4">
        <v>0</v>
      </c>
      <c r="K288" s="4">
        <v>868557.81</v>
      </c>
      <c r="L288" s="6">
        <f t="shared" si="61"/>
        <v>23672166.459999997</v>
      </c>
      <c r="M288" s="4">
        <v>69767572</v>
      </c>
      <c r="N288" s="4">
        <v>0</v>
      </c>
      <c r="O288" s="4">
        <v>0</v>
      </c>
      <c r="P288" s="6">
        <f t="shared" si="62"/>
        <v>69767572</v>
      </c>
      <c r="Q288" s="4">
        <v>32241114</v>
      </c>
      <c r="R288" s="4">
        <v>0</v>
      </c>
      <c r="S288" s="6">
        <f t="shared" si="63"/>
        <v>32241114</v>
      </c>
      <c r="T288" s="6">
        <f t="shared" si="64"/>
        <v>125680852.46</v>
      </c>
      <c r="U288" s="7">
        <f t="shared" si="65"/>
        <v>0.7200000580446492</v>
      </c>
      <c r="V288" s="7">
        <f t="shared" si="66"/>
        <v>1.5580310249091964</v>
      </c>
      <c r="W288" s="7">
        <f t="shared" si="67"/>
        <v>0.5286405806338639</v>
      </c>
      <c r="X288" s="7">
        <f t="shared" si="68"/>
        <v>2.8066716635877094</v>
      </c>
      <c r="Y288" s="36">
        <v>126817.14095153402</v>
      </c>
      <c r="Z288" s="36">
        <f t="shared" si="69"/>
        <v>3559.34075965879</v>
      </c>
      <c r="AA288" s="6">
        <f t="shared" si="70"/>
        <v>4481068887.221054</v>
      </c>
      <c r="AB288" s="7">
        <f t="shared" si="71"/>
        <v>0.5282705322274202</v>
      </c>
      <c r="AC288" s="7">
        <f t="shared" si="72"/>
        <v>1.5569404031917602</v>
      </c>
      <c r="AD288" s="7">
        <f t="shared" si="73"/>
        <v>0.7194960580040181</v>
      </c>
      <c r="AE288" s="7">
        <f t="shared" si="74"/>
        <v>2.8047069934231983</v>
      </c>
    </row>
    <row r="289" spans="1:31" ht="12.75">
      <c r="A289" s="1" t="s">
        <v>582</v>
      </c>
      <c r="B289" s="1" t="s">
        <v>583</v>
      </c>
      <c r="C289" s="2" t="s">
        <v>578</v>
      </c>
      <c r="D289" s="1"/>
      <c r="E289" s="3">
        <v>214451288</v>
      </c>
      <c r="F289" s="4">
        <v>97.58</v>
      </c>
      <c r="G289" s="5">
        <f t="shared" si="60"/>
        <v>0.9758</v>
      </c>
      <c r="H289" s="4">
        <v>1168504.89</v>
      </c>
      <c r="I289" s="4">
        <v>149285.77</v>
      </c>
      <c r="J289" s="4">
        <v>0</v>
      </c>
      <c r="K289" s="4">
        <v>44483.57</v>
      </c>
      <c r="L289" s="6">
        <f t="shared" si="61"/>
        <v>1362274.23</v>
      </c>
      <c r="M289" s="4">
        <v>0</v>
      </c>
      <c r="N289" s="4">
        <v>4892817</v>
      </c>
      <c r="O289" s="4">
        <v>0</v>
      </c>
      <c r="P289" s="6">
        <f t="shared" si="62"/>
        <v>4892817</v>
      </c>
      <c r="Q289" s="4">
        <v>1814063.21</v>
      </c>
      <c r="R289" s="4">
        <v>0</v>
      </c>
      <c r="S289" s="6">
        <f t="shared" si="63"/>
        <v>1814063.21</v>
      </c>
      <c r="T289" s="6">
        <f t="shared" si="64"/>
        <v>8069154.44</v>
      </c>
      <c r="U289" s="7">
        <f t="shared" si="65"/>
        <v>0.8459092164557203</v>
      </c>
      <c r="V289" s="7">
        <f t="shared" si="66"/>
        <v>2.281551696719117</v>
      </c>
      <c r="W289" s="7">
        <f t="shared" si="67"/>
        <v>0.6352371406601204</v>
      </c>
      <c r="X289" s="7">
        <f t="shared" si="68"/>
        <v>3.7626980538349577</v>
      </c>
      <c r="Y289" s="36">
        <v>116555.15463917526</v>
      </c>
      <c r="Z289" s="36">
        <f t="shared" si="69"/>
        <v>4385.618535252574</v>
      </c>
      <c r="AA289" s="6">
        <f t="shared" si="70"/>
        <v>219769715.1055544</v>
      </c>
      <c r="AB289" s="7">
        <f t="shared" si="71"/>
        <v>0.6198644018561456</v>
      </c>
      <c r="AC289" s="7">
        <f t="shared" si="72"/>
        <v>2.2263381456585143</v>
      </c>
      <c r="AD289" s="7">
        <f t="shared" si="73"/>
        <v>0.8254382134174919</v>
      </c>
      <c r="AE289" s="7">
        <f t="shared" si="74"/>
        <v>3.6716407609321524</v>
      </c>
    </row>
    <row r="290" spans="1:31" ht="12.75">
      <c r="A290" s="1" t="s">
        <v>584</v>
      </c>
      <c r="B290" s="1" t="s">
        <v>585</v>
      </c>
      <c r="C290" s="2" t="s">
        <v>578</v>
      </c>
      <c r="D290" s="1"/>
      <c r="E290" s="3">
        <v>153003324</v>
      </c>
      <c r="F290" s="4">
        <v>96.8</v>
      </c>
      <c r="G290" s="5">
        <f t="shared" si="60"/>
        <v>0.968</v>
      </c>
      <c r="H290" s="4">
        <v>821886.8</v>
      </c>
      <c r="I290" s="4">
        <v>0</v>
      </c>
      <c r="J290" s="4">
        <v>0</v>
      </c>
      <c r="K290" s="4">
        <v>31291.04</v>
      </c>
      <c r="L290" s="6">
        <f t="shared" si="61"/>
        <v>853177.8400000001</v>
      </c>
      <c r="M290" s="4">
        <v>0</v>
      </c>
      <c r="N290" s="4">
        <v>2647938.62</v>
      </c>
      <c r="O290" s="4">
        <v>0</v>
      </c>
      <c r="P290" s="6">
        <f t="shared" si="62"/>
        <v>2647938.62</v>
      </c>
      <c r="Q290" s="4">
        <v>688014.25</v>
      </c>
      <c r="R290" s="4">
        <v>0</v>
      </c>
      <c r="S290" s="6">
        <f t="shared" si="63"/>
        <v>688014.25</v>
      </c>
      <c r="T290" s="6">
        <f t="shared" si="64"/>
        <v>4189130.71</v>
      </c>
      <c r="U290" s="7">
        <f t="shared" si="65"/>
        <v>0.4496727469790134</v>
      </c>
      <c r="V290" s="7">
        <f t="shared" si="66"/>
        <v>1.7306412375720674</v>
      </c>
      <c r="W290" s="7">
        <f t="shared" si="67"/>
        <v>0.5576204605855493</v>
      </c>
      <c r="X290" s="7">
        <f t="shared" si="68"/>
        <v>2.73793444513663</v>
      </c>
      <c r="Y290" s="36">
        <v>193261.53846153847</v>
      </c>
      <c r="Z290" s="36">
        <f t="shared" si="69"/>
        <v>5291.374230739438</v>
      </c>
      <c r="AA290" s="6">
        <f t="shared" si="70"/>
        <v>158061285.12396693</v>
      </c>
      <c r="AB290" s="7">
        <f t="shared" si="71"/>
        <v>0.5397766058468116</v>
      </c>
      <c r="AC290" s="7">
        <f t="shared" si="72"/>
        <v>1.6752607179697614</v>
      </c>
      <c r="AD290" s="7">
        <f t="shared" si="73"/>
        <v>0.43528321907568496</v>
      </c>
      <c r="AE290" s="7">
        <f t="shared" si="74"/>
        <v>2.650320542892258</v>
      </c>
    </row>
    <row r="291" spans="1:31" ht="12.75">
      <c r="A291" s="1" t="s">
        <v>586</v>
      </c>
      <c r="B291" s="1" t="s">
        <v>393</v>
      </c>
      <c r="C291" s="2" t="s">
        <v>578</v>
      </c>
      <c r="D291" s="1"/>
      <c r="E291" s="3">
        <v>1651546259</v>
      </c>
      <c r="F291" s="4">
        <v>100.43</v>
      </c>
      <c r="G291" s="5">
        <f t="shared" si="60"/>
        <v>1.0043</v>
      </c>
      <c r="H291" s="4">
        <v>8639838.47</v>
      </c>
      <c r="I291" s="4">
        <v>1103739.05</v>
      </c>
      <c r="J291" s="4">
        <v>0</v>
      </c>
      <c r="K291" s="4">
        <v>492025.31</v>
      </c>
      <c r="L291" s="6">
        <f t="shared" si="61"/>
        <v>10235602.830000002</v>
      </c>
      <c r="M291" s="4">
        <v>0</v>
      </c>
      <c r="N291" s="4">
        <v>25831619.69</v>
      </c>
      <c r="O291" s="4">
        <v>0</v>
      </c>
      <c r="P291" s="6">
        <f t="shared" si="62"/>
        <v>25831619.69</v>
      </c>
      <c r="Q291" s="4">
        <v>4206246</v>
      </c>
      <c r="R291" s="4">
        <v>330309</v>
      </c>
      <c r="S291" s="6">
        <f t="shared" si="63"/>
        <v>4536555</v>
      </c>
      <c r="T291" s="6">
        <f t="shared" si="64"/>
        <v>40603777.52</v>
      </c>
      <c r="U291" s="7">
        <f t="shared" si="65"/>
        <v>0.2746853123415903</v>
      </c>
      <c r="V291" s="7">
        <f t="shared" si="66"/>
        <v>1.5640869608848178</v>
      </c>
      <c r="W291" s="7">
        <f t="shared" si="67"/>
        <v>0.619758772981484</v>
      </c>
      <c r="X291" s="7">
        <f t="shared" si="68"/>
        <v>2.458531046207892</v>
      </c>
      <c r="Y291" s="36">
        <v>249719.71171845752</v>
      </c>
      <c r="Z291" s="36">
        <f t="shared" si="69"/>
        <v>6139.436641099126</v>
      </c>
      <c r="AA291" s="6">
        <f t="shared" si="70"/>
        <v>1644475016.4293537</v>
      </c>
      <c r="AB291" s="7">
        <f t="shared" si="71"/>
        <v>0.6224237357053044</v>
      </c>
      <c r="AC291" s="7">
        <f t="shared" si="72"/>
        <v>1.5708125348166224</v>
      </c>
      <c r="AD291" s="7">
        <f t="shared" si="73"/>
        <v>0.2557804744965367</v>
      </c>
      <c r="AE291" s="7">
        <f t="shared" si="74"/>
        <v>2.469102729706586</v>
      </c>
    </row>
    <row r="292" spans="1:31" ht="12.75">
      <c r="A292" s="1" t="s">
        <v>587</v>
      </c>
      <c r="B292" s="1" t="s">
        <v>395</v>
      </c>
      <c r="C292" s="2" t="s">
        <v>578</v>
      </c>
      <c r="D292" s="1"/>
      <c r="E292" s="3">
        <v>2327572155</v>
      </c>
      <c r="F292" s="4">
        <v>96.83</v>
      </c>
      <c r="G292" s="5">
        <f t="shared" si="60"/>
        <v>0.9682999999999999</v>
      </c>
      <c r="H292" s="4">
        <v>12875276.77</v>
      </c>
      <c r="I292" s="4">
        <v>1645664.87</v>
      </c>
      <c r="J292" s="4">
        <v>0</v>
      </c>
      <c r="K292" s="4">
        <v>329459</v>
      </c>
      <c r="L292" s="6">
        <f t="shared" si="61"/>
        <v>14850400.64</v>
      </c>
      <c r="M292" s="4">
        <v>32852694</v>
      </c>
      <c r="N292" s="4">
        <v>0</v>
      </c>
      <c r="O292" s="4">
        <v>0</v>
      </c>
      <c r="P292" s="6">
        <f t="shared" si="62"/>
        <v>32852694</v>
      </c>
      <c r="Q292" s="4">
        <v>11615441.84</v>
      </c>
      <c r="R292" s="4">
        <v>0</v>
      </c>
      <c r="S292" s="6">
        <f t="shared" si="63"/>
        <v>11615441.84</v>
      </c>
      <c r="T292" s="6">
        <f t="shared" si="64"/>
        <v>59318536.480000004</v>
      </c>
      <c r="U292" s="7">
        <f t="shared" si="65"/>
        <v>0.49903681031104274</v>
      </c>
      <c r="V292" s="7">
        <f t="shared" si="66"/>
        <v>1.4114575966818954</v>
      </c>
      <c r="W292" s="7">
        <f t="shared" si="67"/>
        <v>0.6380210644855391</v>
      </c>
      <c r="X292" s="7">
        <f t="shared" si="68"/>
        <v>2.5485154714784772</v>
      </c>
      <c r="Y292" s="36">
        <v>158397.64461378593</v>
      </c>
      <c r="Z292" s="36">
        <f t="shared" si="69"/>
        <v>4036.788479439829</v>
      </c>
      <c r="AA292" s="6">
        <f t="shared" si="70"/>
        <v>2403771718.4756794</v>
      </c>
      <c r="AB292" s="7">
        <f t="shared" si="71"/>
        <v>0.6177957967413473</v>
      </c>
      <c r="AC292" s="7">
        <f t="shared" si="72"/>
        <v>1.3667143908670791</v>
      </c>
      <c r="AD292" s="7">
        <f t="shared" si="73"/>
        <v>0.4832173434241826</v>
      </c>
      <c r="AE292" s="7">
        <f t="shared" si="74"/>
        <v>2.4677275310326094</v>
      </c>
    </row>
    <row r="293" spans="1:31" ht="12.75">
      <c r="A293" s="1" t="s">
        <v>588</v>
      </c>
      <c r="B293" s="1" t="s">
        <v>589</v>
      </c>
      <c r="C293" s="2" t="s">
        <v>578</v>
      </c>
      <c r="D293" s="1"/>
      <c r="E293" s="3">
        <v>217261694</v>
      </c>
      <c r="F293" s="4">
        <v>92.05</v>
      </c>
      <c r="G293" s="5">
        <f t="shared" si="60"/>
        <v>0.9205</v>
      </c>
      <c r="H293" s="4">
        <v>1224079.43</v>
      </c>
      <c r="I293" s="4">
        <v>0</v>
      </c>
      <c r="J293" s="4">
        <v>0</v>
      </c>
      <c r="K293" s="4">
        <v>46699.79</v>
      </c>
      <c r="L293" s="6">
        <f t="shared" si="61"/>
        <v>1270779.22</v>
      </c>
      <c r="M293" s="4">
        <v>0</v>
      </c>
      <c r="N293" s="4">
        <v>3897435.26</v>
      </c>
      <c r="O293" s="4">
        <v>0</v>
      </c>
      <c r="P293" s="6">
        <f t="shared" si="62"/>
        <v>3897435.26</v>
      </c>
      <c r="Q293" s="4">
        <v>1195264</v>
      </c>
      <c r="R293" s="4">
        <v>21726.17</v>
      </c>
      <c r="S293" s="6">
        <f t="shared" si="63"/>
        <v>1216990.17</v>
      </c>
      <c r="T293" s="6">
        <f t="shared" si="64"/>
        <v>6385204.649999999</v>
      </c>
      <c r="U293" s="7">
        <f t="shared" si="65"/>
        <v>0.5601494435553834</v>
      </c>
      <c r="V293" s="7">
        <f t="shared" si="66"/>
        <v>1.7938897503026925</v>
      </c>
      <c r="W293" s="7">
        <f t="shared" si="67"/>
        <v>0.5849071672984378</v>
      </c>
      <c r="X293" s="7">
        <f t="shared" si="68"/>
        <v>2.9389463611565136</v>
      </c>
      <c r="Y293" s="36">
        <v>221670.83333333334</v>
      </c>
      <c r="Z293" s="36">
        <f t="shared" si="69"/>
        <v>6514.786889995321</v>
      </c>
      <c r="AA293" s="6">
        <f t="shared" si="70"/>
        <v>236025740.3585008</v>
      </c>
      <c r="AB293" s="7">
        <f t="shared" si="71"/>
        <v>0.538407047498212</v>
      </c>
      <c r="AC293" s="7">
        <f t="shared" si="72"/>
        <v>1.6512755151536285</v>
      </c>
      <c r="AD293" s="7">
        <f t="shared" si="73"/>
        <v>0.506412562538521</v>
      </c>
      <c r="AE293" s="7">
        <f t="shared" si="74"/>
        <v>2.7053001254445705</v>
      </c>
    </row>
    <row r="294" spans="1:31" ht="12.75">
      <c r="A294" s="1" t="s">
        <v>590</v>
      </c>
      <c r="B294" s="1" t="s">
        <v>591</v>
      </c>
      <c r="C294" s="2" t="s">
        <v>578</v>
      </c>
      <c r="D294" s="1"/>
      <c r="E294" s="3">
        <v>992591503</v>
      </c>
      <c r="F294" s="4">
        <v>91.34</v>
      </c>
      <c r="G294" s="5">
        <f t="shared" si="60"/>
        <v>0.9134</v>
      </c>
      <c r="H294" s="4">
        <v>5260765.5</v>
      </c>
      <c r="I294" s="4">
        <v>0</v>
      </c>
      <c r="J294" s="4">
        <v>0</v>
      </c>
      <c r="K294" s="4">
        <v>200353.56</v>
      </c>
      <c r="L294" s="6">
        <f t="shared" si="61"/>
        <v>5461119.06</v>
      </c>
      <c r="M294" s="4">
        <v>0</v>
      </c>
      <c r="N294" s="4">
        <v>10572879.76</v>
      </c>
      <c r="O294" s="4">
        <v>0</v>
      </c>
      <c r="P294" s="6">
        <f t="shared" si="62"/>
        <v>10572879.76</v>
      </c>
      <c r="Q294" s="4">
        <v>5955362.29</v>
      </c>
      <c r="R294" s="4">
        <v>0</v>
      </c>
      <c r="S294" s="6">
        <f t="shared" si="63"/>
        <v>5955362.29</v>
      </c>
      <c r="T294" s="6">
        <f t="shared" si="64"/>
        <v>21989361.11</v>
      </c>
      <c r="U294" s="7">
        <f t="shared" si="65"/>
        <v>0.5999811878300957</v>
      </c>
      <c r="V294" s="7">
        <f t="shared" si="66"/>
        <v>1.0651793540489334</v>
      </c>
      <c r="W294" s="7">
        <f t="shared" si="67"/>
        <v>0.5501879719395502</v>
      </c>
      <c r="X294" s="7">
        <f t="shared" si="68"/>
        <v>2.2153485138185793</v>
      </c>
      <c r="Y294" s="36">
        <v>339319.16376306623</v>
      </c>
      <c r="Z294" s="36">
        <f t="shared" si="69"/>
        <v>7517.102051526719</v>
      </c>
      <c r="AA294" s="6">
        <f t="shared" si="70"/>
        <v>1086699696.7374644</v>
      </c>
      <c r="AB294" s="7">
        <f t="shared" si="71"/>
        <v>0.5025416935695851</v>
      </c>
      <c r="AC294" s="7">
        <f t="shared" si="72"/>
        <v>0.9729348219882958</v>
      </c>
      <c r="AD294" s="7">
        <f t="shared" si="73"/>
        <v>0.5480228169640093</v>
      </c>
      <c r="AE294" s="7">
        <f t="shared" si="74"/>
        <v>2.02349933252189</v>
      </c>
    </row>
    <row r="295" spans="1:31" ht="12.75">
      <c r="A295" s="1" t="s">
        <v>592</v>
      </c>
      <c r="B295" s="1" t="s">
        <v>593</v>
      </c>
      <c r="C295" s="2" t="s">
        <v>578</v>
      </c>
      <c r="D295" s="1"/>
      <c r="E295" s="3">
        <v>2176497035</v>
      </c>
      <c r="F295" s="4">
        <v>95.06</v>
      </c>
      <c r="G295" s="5">
        <f t="shared" si="60"/>
        <v>0.9506</v>
      </c>
      <c r="H295" s="4">
        <v>11575239.37</v>
      </c>
      <c r="I295" s="4">
        <v>0</v>
      </c>
      <c r="J295" s="4">
        <v>0</v>
      </c>
      <c r="K295" s="4">
        <v>441211.44</v>
      </c>
      <c r="L295" s="6">
        <f t="shared" si="61"/>
        <v>12016450.809999999</v>
      </c>
      <c r="M295" s="4">
        <v>0</v>
      </c>
      <c r="N295" s="4">
        <v>22691627.24</v>
      </c>
      <c r="O295" s="4">
        <v>0</v>
      </c>
      <c r="P295" s="6">
        <f t="shared" si="62"/>
        <v>22691627.24</v>
      </c>
      <c r="Q295" s="4">
        <v>9688337.09</v>
      </c>
      <c r="R295" s="4">
        <v>217649.7</v>
      </c>
      <c r="S295" s="6">
        <f t="shared" si="63"/>
        <v>9905986.79</v>
      </c>
      <c r="T295" s="6">
        <f t="shared" si="64"/>
        <v>44614064.839999996</v>
      </c>
      <c r="U295" s="7">
        <f t="shared" si="65"/>
        <v>0.45513440315805437</v>
      </c>
      <c r="V295" s="7">
        <f t="shared" si="66"/>
        <v>1.0425756100329353</v>
      </c>
      <c r="W295" s="7">
        <f t="shared" si="67"/>
        <v>0.5521004906859429</v>
      </c>
      <c r="X295" s="7">
        <f t="shared" si="68"/>
        <v>2.0498105038769325</v>
      </c>
      <c r="Y295" s="36">
        <v>400860.0386514924</v>
      </c>
      <c r="Z295" s="36">
        <f t="shared" si="69"/>
        <v>8216.871178123421</v>
      </c>
      <c r="AA295" s="6">
        <f t="shared" si="70"/>
        <v>2289603445.19251</v>
      </c>
      <c r="AB295" s="7">
        <f t="shared" si="71"/>
        <v>0.5248267264460573</v>
      </c>
      <c r="AC295" s="7">
        <f t="shared" si="72"/>
        <v>0.9910723748973082</v>
      </c>
      <c r="AD295" s="7">
        <f t="shared" si="73"/>
        <v>0.4231447637949114</v>
      </c>
      <c r="AE295" s="7">
        <f t="shared" si="74"/>
        <v>1.9485498649854118</v>
      </c>
    </row>
    <row r="296" spans="1:31" ht="12.75">
      <c r="A296" s="1" t="s">
        <v>594</v>
      </c>
      <c r="B296" s="1" t="s">
        <v>595</v>
      </c>
      <c r="C296" s="2" t="s">
        <v>578</v>
      </c>
      <c r="D296" s="3" t="s">
        <v>57</v>
      </c>
      <c r="E296" s="3">
        <v>1877981392</v>
      </c>
      <c r="F296" s="4">
        <v>100.97</v>
      </c>
      <c r="G296" s="5">
        <f t="shared" si="60"/>
        <v>1.0097</v>
      </c>
      <c r="H296" s="4">
        <v>10085844.16</v>
      </c>
      <c r="I296" s="4">
        <v>0</v>
      </c>
      <c r="J296" s="4">
        <v>0</v>
      </c>
      <c r="K296" s="4">
        <v>385417.09</v>
      </c>
      <c r="L296" s="6">
        <f t="shared" si="61"/>
        <v>10471261.25</v>
      </c>
      <c r="M296" s="4">
        <v>21115662</v>
      </c>
      <c r="N296" s="4">
        <v>0</v>
      </c>
      <c r="O296" s="4">
        <v>1220025</v>
      </c>
      <c r="P296" s="6">
        <f t="shared" si="62"/>
        <v>22335687</v>
      </c>
      <c r="Q296" s="4">
        <v>36253017</v>
      </c>
      <c r="R296" s="4">
        <v>0</v>
      </c>
      <c r="S296" s="6">
        <f t="shared" si="63"/>
        <v>36253017</v>
      </c>
      <c r="T296" s="6">
        <f t="shared" si="64"/>
        <v>69059965.25</v>
      </c>
      <c r="U296" s="7">
        <f t="shared" si="65"/>
        <v>1.9304247185000862</v>
      </c>
      <c r="V296" s="7">
        <f t="shared" si="66"/>
        <v>1.1893454905968526</v>
      </c>
      <c r="W296" s="7">
        <f t="shared" si="67"/>
        <v>0.5575806711720602</v>
      </c>
      <c r="X296" s="7">
        <f t="shared" si="68"/>
        <v>3.6773508802689987</v>
      </c>
      <c r="Y296" s="36">
        <v>62077.77730556736</v>
      </c>
      <c r="Z296" s="36">
        <f t="shared" si="69"/>
        <v>2282.81769019771</v>
      </c>
      <c r="AA296" s="6">
        <f t="shared" si="70"/>
        <v>1859939974.249777</v>
      </c>
      <c r="AB296" s="7">
        <f t="shared" si="71"/>
        <v>0.5629892036824293</v>
      </c>
      <c r="AC296" s="7">
        <f t="shared" si="72"/>
        <v>1.200882141855642</v>
      </c>
      <c r="AD296" s="7">
        <f t="shared" si="73"/>
        <v>1.9491498382695371</v>
      </c>
      <c r="AE296" s="7">
        <f t="shared" si="74"/>
        <v>3.7130211838076086</v>
      </c>
    </row>
    <row r="297" spans="1:31" ht="12.75">
      <c r="A297" s="1" t="s">
        <v>596</v>
      </c>
      <c r="B297" s="1" t="s">
        <v>183</v>
      </c>
      <c r="C297" s="2" t="s">
        <v>578</v>
      </c>
      <c r="D297" s="1"/>
      <c r="E297" s="3">
        <v>661073485</v>
      </c>
      <c r="F297" s="4">
        <v>94.02</v>
      </c>
      <c r="G297" s="5">
        <f t="shared" si="60"/>
        <v>0.9401999999999999</v>
      </c>
      <c r="H297" s="4">
        <v>3561583.41</v>
      </c>
      <c r="I297" s="4">
        <v>455373.34</v>
      </c>
      <c r="J297" s="4">
        <v>0</v>
      </c>
      <c r="K297" s="4">
        <v>135839.93</v>
      </c>
      <c r="L297" s="6">
        <f t="shared" si="61"/>
        <v>4152796.68</v>
      </c>
      <c r="M297" s="4">
        <v>10039916</v>
      </c>
      <c r="N297" s="4">
        <v>0</v>
      </c>
      <c r="O297" s="4">
        <v>0</v>
      </c>
      <c r="P297" s="6">
        <f t="shared" si="62"/>
        <v>10039916</v>
      </c>
      <c r="Q297" s="4">
        <v>1851999.56</v>
      </c>
      <c r="R297" s="4">
        <v>66107.85</v>
      </c>
      <c r="S297" s="6">
        <f t="shared" si="63"/>
        <v>1918107.4100000001</v>
      </c>
      <c r="T297" s="6">
        <f t="shared" si="64"/>
        <v>16110820.09</v>
      </c>
      <c r="U297" s="7">
        <f t="shared" si="65"/>
        <v>0.2901504074089434</v>
      </c>
      <c r="V297" s="7">
        <f t="shared" si="66"/>
        <v>1.5187291924134576</v>
      </c>
      <c r="W297" s="7">
        <f t="shared" si="67"/>
        <v>0.6281898721138393</v>
      </c>
      <c r="X297" s="7">
        <f t="shared" si="68"/>
        <v>2.43706947193624</v>
      </c>
      <c r="Y297" s="36">
        <v>155424.14285714287</v>
      </c>
      <c r="Z297" s="36">
        <f t="shared" si="69"/>
        <v>3787.794337589999</v>
      </c>
      <c r="AA297" s="6">
        <f t="shared" si="70"/>
        <v>703120064.8798128</v>
      </c>
      <c r="AB297" s="7">
        <f t="shared" si="71"/>
        <v>0.5906241177614316</v>
      </c>
      <c r="AC297" s="7">
        <f t="shared" si="72"/>
        <v>1.427909186707133</v>
      </c>
      <c r="AD297" s="7">
        <f t="shared" si="73"/>
        <v>0.2633973417209434</v>
      </c>
      <c r="AE297" s="7">
        <f t="shared" si="74"/>
        <v>2.291332717514453</v>
      </c>
    </row>
    <row r="298" spans="1:31" ht="12.75">
      <c r="A298" s="1" t="s">
        <v>597</v>
      </c>
      <c r="B298" s="1" t="s">
        <v>598</v>
      </c>
      <c r="C298" s="2" t="s">
        <v>578</v>
      </c>
      <c r="D298" s="1"/>
      <c r="E298" s="3">
        <v>2230768688</v>
      </c>
      <c r="F298" s="4">
        <v>88.17</v>
      </c>
      <c r="G298" s="5">
        <f t="shared" si="60"/>
        <v>0.8817</v>
      </c>
      <c r="H298" s="4">
        <v>13119413.98</v>
      </c>
      <c r="I298" s="4">
        <v>1676115.72</v>
      </c>
      <c r="J298" s="4">
        <v>0</v>
      </c>
      <c r="K298" s="4">
        <v>499589.28</v>
      </c>
      <c r="L298" s="6">
        <f t="shared" si="61"/>
        <v>15295118.98</v>
      </c>
      <c r="M298" s="4">
        <v>0</v>
      </c>
      <c r="N298" s="4">
        <v>47285984.86</v>
      </c>
      <c r="O298" s="4">
        <v>0</v>
      </c>
      <c r="P298" s="6">
        <f t="shared" si="62"/>
        <v>47285984.86</v>
      </c>
      <c r="Q298" s="4">
        <v>7947895.14</v>
      </c>
      <c r="R298" s="4">
        <v>1561538.09</v>
      </c>
      <c r="S298" s="6">
        <f t="shared" si="63"/>
        <v>9509433.23</v>
      </c>
      <c r="T298" s="6">
        <f t="shared" si="64"/>
        <v>72090537.07000001</v>
      </c>
      <c r="U298" s="7">
        <f t="shared" si="65"/>
        <v>0.42628504161611225</v>
      </c>
      <c r="V298" s="7">
        <f t="shared" si="66"/>
        <v>2.1197170784387485</v>
      </c>
      <c r="W298" s="7">
        <f t="shared" si="67"/>
        <v>0.6856434314448294</v>
      </c>
      <c r="X298" s="7">
        <f t="shared" si="68"/>
        <v>3.2316455514996907</v>
      </c>
      <c r="Y298" s="36">
        <v>239747.37681390528</v>
      </c>
      <c r="Z298" s="36">
        <f t="shared" si="69"/>
        <v>7747.785437643772</v>
      </c>
      <c r="AA298" s="6">
        <f t="shared" si="70"/>
        <v>2530076769.876375</v>
      </c>
      <c r="AB298" s="7">
        <f t="shared" si="71"/>
        <v>0.604531813504906</v>
      </c>
      <c r="AC298" s="7">
        <f t="shared" si="72"/>
        <v>1.8689545480594445</v>
      </c>
      <c r="AD298" s="7">
        <f t="shared" si="73"/>
        <v>0.31413652086092037</v>
      </c>
      <c r="AE298" s="7">
        <f t="shared" si="74"/>
        <v>2.849341882757277</v>
      </c>
    </row>
    <row r="299" spans="1:31" ht="12.75">
      <c r="A299" s="1" t="s">
        <v>599</v>
      </c>
      <c r="B299" s="1" t="s">
        <v>600</v>
      </c>
      <c r="C299" s="2" t="s">
        <v>601</v>
      </c>
      <c r="D299" s="1"/>
      <c r="E299" s="3">
        <v>932555869</v>
      </c>
      <c r="F299" s="4">
        <v>94.41</v>
      </c>
      <c r="G299" s="5">
        <f t="shared" si="60"/>
        <v>0.9440999999999999</v>
      </c>
      <c r="H299" s="4">
        <v>3745404.16</v>
      </c>
      <c r="I299" s="4">
        <v>0</v>
      </c>
      <c r="J299" s="4">
        <v>0</v>
      </c>
      <c r="K299" s="4">
        <v>95002.3</v>
      </c>
      <c r="L299" s="6">
        <f t="shared" si="61"/>
        <v>3840406.46</v>
      </c>
      <c r="M299" s="4">
        <v>16309387</v>
      </c>
      <c r="N299" s="4">
        <v>0</v>
      </c>
      <c r="O299" s="4">
        <v>0</v>
      </c>
      <c r="P299" s="6">
        <f t="shared" si="62"/>
        <v>16309387</v>
      </c>
      <c r="Q299" s="4">
        <v>10142868</v>
      </c>
      <c r="R299" s="4">
        <v>0</v>
      </c>
      <c r="S299" s="6">
        <f t="shared" si="63"/>
        <v>10142868</v>
      </c>
      <c r="T299" s="6">
        <f t="shared" si="64"/>
        <v>30292661.46</v>
      </c>
      <c r="U299" s="7">
        <f t="shared" si="65"/>
        <v>1.08764186009321</v>
      </c>
      <c r="V299" s="7">
        <f t="shared" si="66"/>
        <v>1.748891143378778</v>
      </c>
      <c r="W299" s="7">
        <f t="shared" si="67"/>
        <v>0.411815161714456</v>
      </c>
      <c r="X299" s="7">
        <f t="shared" si="68"/>
        <v>3.2483481651864445</v>
      </c>
      <c r="Y299" s="36">
        <v>117975.56398482731</v>
      </c>
      <c r="Z299" s="36">
        <f t="shared" si="69"/>
        <v>3832.257068069498</v>
      </c>
      <c r="AA299" s="6">
        <f t="shared" si="70"/>
        <v>987772342.9721428</v>
      </c>
      <c r="AB299" s="7">
        <f t="shared" si="71"/>
        <v>0.38879469417461787</v>
      </c>
      <c r="AC299" s="7">
        <f t="shared" si="72"/>
        <v>1.6511281284639043</v>
      </c>
      <c r="AD299" s="7">
        <f t="shared" si="73"/>
        <v>1.0268426801139996</v>
      </c>
      <c r="AE299" s="7">
        <f t="shared" si="74"/>
        <v>3.066765502752522</v>
      </c>
    </row>
    <row r="300" spans="1:31" ht="12.75">
      <c r="A300" s="1" t="s">
        <v>602</v>
      </c>
      <c r="B300" s="1" t="s">
        <v>603</v>
      </c>
      <c r="C300" s="2" t="s">
        <v>601</v>
      </c>
      <c r="D300" s="1"/>
      <c r="E300" s="3">
        <v>337601873</v>
      </c>
      <c r="F300" s="4">
        <v>72.09</v>
      </c>
      <c r="G300" s="5">
        <f t="shared" si="60"/>
        <v>0.7209</v>
      </c>
      <c r="H300" s="4">
        <v>1929144.33</v>
      </c>
      <c r="I300" s="4">
        <v>0</v>
      </c>
      <c r="J300" s="4">
        <v>0</v>
      </c>
      <c r="K300" s="4">
        <v>48705.93</v>
      </c>
      <c r="L300" s="6">
        <f t="shared" si="61"/>
        <v>1977850.26</v>
      </c>
      <c r="M300" s="4">
        <v>6723708</v>
      </c>
      <c r="N300" s="4">
        <v>0</v>
      </c>
      <c r="O300" s="4">
        <v>0</v>
      </c>
      <c r="P300" s="6">
        <f t="shared" si="62"/>
        <v>6723708</v>
      </c>
      <c r="Q300" s="4">
        <v>2327752</v>
      </c>
      <c r="R300" s="4">
        <v>0</v>
      </c>
      <c r="S300" s="6">
        <f t="shared" si="63"/>
        <v>2327752</v>
      </c>
      <c r="T300" s="6">
        <f t="shared" si="64"/>
        <v>11029310.26</v>
      </c>
      <c r="U300" s="7">
        <f t="shared" si="65"/>
        <v>0.6894961746850261</v>
      </c>
      <c r="V300" s="7">
        <f t="shared" si="66"/>
        <v>1.991608618830145</v>
      </c>
      <c r="W300" s="7">
        <f t="shared" si="67"/>
        <v>0.5858528693648569</v>
      </c>
      <c r="X300" s="7">
        <f t="shared" si="68"/>
        <v>3.2669576628800283</v>
      </c>
      <c r="Y300" s="36">
        <v>202302.69360269362</v>
      </c>
      <c r="Z300" s="36">
        <f t="shared" si="69"/>
        <v>6609.143350865904</v>
      </c>
      <c r="AA300" s="6">
        <f t="shared" si="70"/>
        <v>468306107.64322376</v>
      </c>
      <c r="AB300" s="7">
        <f t="shared" si="71"/>
        <v>0.4223413335251254</v>
      </c>
      <c r="AC300" s="7">
        <f t="shared" si="72"/>
        <v>1.4357506533146513</v>
      </c>
      <c r="AD300" s="7">
        <f t="shared" si="73"/>
        <v>0.49705779233043534</v>
      </c>
      <c r="AE300" s="7">
        <f t="shared" si="74"/>
        <v>2.3551497791702123</v>
      </c>
    </row>
    <row r="301" spans="1:31" ht="12.75">
      <c r="A301" s="1" t="s">
        <v>604</v>
      </c>
      <c r="B301" s="1" t="s">
        <v>605</v>
      </c>
      <c r="C301" s="2" t="s">
        <v>601</v>
      </c>
      <c r="D301" s="3" t="s">
        <v>57</v>
      </c>
      <c r="E301" s="3">
        <v>143791097</v>
      </c>
      <c r="F301" s="4">
        <v>45.67</v>
      </c>
      <c r="G301" s="5">
        <f t="shared" si="60"/>
        <v>0.4567</v>
      </c>
      <c r="H301" s="4">
        <v>1261758.13</v>
      </c>
      <c r="I301" s="4">
        <v>0</v>
      </c>
      <c r="J301" s="4">
        <v>0</v>
      </c>
      <c r="K301" s="4">
        <v>31997.64</v>
      </c>
      <c r="L301" s="6">
        <f t="shared" si="61"/>
        <v>1293755.7699999998</v>
      </c>
      <c r="M301" s="4">
        <v>5966283.5</v>
      </c>
      <c r="N301" s="4">
        <v>0</v>
      </c>
      <c r="O301" s="4">
        <v>0</v>
      </c>
      <c r="P301" s="6">
        <f t="shared" si="62"/>
        <v>5966283.5</v>
      </c>
      <c r="Q301" s="4">
        <v>2553656</v>
      </c>
      <c r="R301" s="4">
        <v>0</v>
      </c>
      <c r="S301" s="6">
        <f t="shared" si="63"/>
        <v>2553656</v>
      </c>
      <c r="T301" s="6">
        <f t="shared" si="64"/>
        <v>9813695.27</v>
      </c>
      <c r="U301" s="7">
        <f t="shared" si="65"/>
        <v>1.7759486180149247</v>
      </c>
      <c r="V301" s="7">
        <f t="shared" si="66"/>
        <v>4.149271842609282</v>
      </c>
      <c r="W301" s="7">
        <f t="shared" si="67"/>
        <v>0.8997467833491803</v>
      </c>
      <c r="X301" s="7">
        <f t="shared" si="68"/>
        <v>6.824967243973387</v>
      </c>
      <c r="Y301" s="36">
        <v>63821.48148148148</v>
      </c>
      <c r="Z301" s="36">
        <f t="shared" si="69"/>
        <v>4355.7952057296525</v>
      </c>
      <c r="AA301" s="6">
        <f t="shared" si="70"/>
        <v>314848033.7201664</v>
      </c>
      <c r="AB301" s="7">
        <f t="shared" si="71"/>
        <v>0.41091435595557074</v>
      </c>
      <c r="AC301" s="7">
        <f t="shared" si="72"/>
        <v>1.8949724505196595</v>
      </c>
      <c r="AD301" s="7">
        <f t="shared" si="73"/>
        <v>0.8110757338474162</v>
      </c>
      <c r="AE301" s="7">
        <f t="shared" si="74"/>
        <v>3.116962540322646</v>
      </c>
    </row>
    <row r="302" spans="1:31" ht="12.75">
      <c r="A302" s="1" t="s">
        <v>606</v>
      </c>
      <c r="B302" s="1" t="s">
        <v>607</v>
      </c>
      <c r="C302" s="2" t="s">
        <v>601</v>
      </c>
      <c r="D302" s="1"/>
      <c r="E302" s="3">
        <v>1910213971</v>
      </c>
      <c r="F302" s="4">
        <v>52.63</v>
      </c>
      <c r="G302" s="5">
        <f t="shared" si="60"/>
        <v>0.5263</v>
      </c>
      <c r="H302" s="4">
        <v>14125416.35</v>
      </c>
      <c r="I302" s="4">
        <v>0</v>
      </c>
      <c r="J302" s="4">
        <v>0</v>
      </c>
      <c r="K302" s="4">
        <v>358126.32</v>
      </c>
      <c r="L302" s="6">
        <f t="shared" si="61"/>
        <v>14483542.67</v>
      </c>
      <c r="M302" s="4">
        <v>59656580.5</v>
      </c>
      <c r="N302" s="4">
        <v>0</v>
      </c>
      <c r="O302" s="4">
        <v>0</v>
      </c>
      <c r="P302" s="6">
        <f t="shared" si="62"/>
        <v>59656580.5</v>
      </c>
      <c r="Q302" s="4">
        <v>18731784</v>
      </c>
      <c r="R302" s="4">
        <v>0</v>
      </c>
      <c r="S302" s="6">
        <f t="shared" si="63"/>
        <v>18731784</v>
      </c>
      <c r="T302" s="6">
        <f t="shared" si="64"/>
        <v>92871907.17</v>
      </c>
      <c r="U302" s="7">
        <f t="shared" si="65"/>
        <v>0.9806118206848777</v>
      </c>
      <c r="V302" s="7">
        <f t="shared" si="66"/>
        <v>3.1230313151133373</v>
      </c>
      <c r="W302" s="7">
        <f t="shared" si="67"/>
        <v>0.7582157229442649</v>
      </c>
      <c r="X302" s="7">
        <f t="shared" si="68"/>
        <v>4.86185885874248</v>
      </c>
      <c r="Y302" s="36">
        <v>92824.99831092494</v>
      </c>
      <c r="Z302" s="36">
        <f t="shared" si="69"/>
        <v>4513.020403507261</v>
      </c>
      <c r="AA302" s="6">
        <f t="shared" si="70"/>
        <v>3629515430.3629107</v>
      </c>
      <c r="AB302" s="7">
        <f t="shared" si="71"/>
        <v>0.3990489349855666</v>
      </c>
      <c r="AC302" s="7">
        <f t="shared" si="72"/>
        <v>1.6436513811441493</v>
      </c>
      <c r="AD302" s="7">
        <f t="shared" si="73"/>
        <v>0.5160960012264512</v>
      </c>
      <c r="AE302" s="7">
        <f t="shared" si="74"/>
        <v>2.558796317356167</v>
      </c>
    </row>
    <row r="303" spans="1:31" ht="12.75">
      <c r="A303" s="1" t="s">
        <v>608</v>
      </c>
      <c r="B303" s="1" t="s">
        <v>609</v>
      </c>
      <c r="C303" s="2" t="s">
        <v>601</v>
      </c>
      <c r="D303" s="3" t="s">
        <v>57</v>
      </c>
      <c r="E303" s="3">
        <v>6843995489</v>
      </c>
      <c r="F303" s="4">
        <v>94.4</v>
      </c>
      <c r="G303" s="5">
        <f t="shared" si="60"/>
        <v>0.9440000000000001</v>
      </c>
      <c r="H303" s="4">
        <v>28822573.86</v>
      </c>
      <c r="I303" s="4">
        <v>0</v>
      </c>
      <c r="J303" s="4">
        <v>0</v>
      </c>
      <c r="K303" s="4">
        <v>731594.62</v>
      </c>
      <c r="L303" s="6">
        <f t="shared" si="61"/>
        <v>29554168.48</v>
      </c>
      <c r="M303" s="4">
        <v>103019261.5</v>
      </c>
      <c r="N303" s="4">
        <v>0</v>
      </c>
      <c r="O303" s="4">
        <v>0</v>
      </c>
      <c r="P303" s="6">
        <f t="shared" si="62"/>
        <v>103019261.5</v>
      </c>
      <c r="Q303" s="4">
        <v>33703180.16</v>
      </c>
      <c r="R303" s="4">
        <v>0</v>
      </c>
      <c r="S303" s="6">
        <f t="shared" si="63"/>
        <v>33703180.16</v>
      </c>
      <c r="T303" s="6">
        <f t="shared" si="64"/>
        <v>166276610.14</v>
      </c>
      <c r="U303" s="7">
        <f t="shared" si="65"/>
        <v>0.4924488950083234</v>
      </c>
      <c r="V303" s="7">
        <f t="shared" si="66"/>
        <v>1.505250283486854</v>
      </c>
      <c r="W303" s="7">
        <f t="shared" si="67"/>
        <v>0.4318262413746603</v>
      </c>
      <c r="X303" s="7">
        <f t="shared" si="68"/>
        <v>2.4295254198698375</v>
      </c>
      <c r="Y303" s="36">
        <v>164497.51633986927</v>
      </c>
      <c r="Z303" s="36">
        <f t="shared" si="69"/>
        <v>3996.5089745316636</v>
      </c>
      <c r="AA303" s="6">
        <f t="shared" si="70"/>
        <v>7249995221.398305</v>
      </c>
      <c r="AB303" s="7">
        <f t="shared" si="71"/>
        <v>0.4076439718576793</v>
      </c>
      <c r="AC303" s="7">
        <f t="shared" si="72"/>
        <v>1.42095626761159</v>
      </c>
      <c r="AD303" s="7">
        <f t="shared" si="73"/>
        <v>0.4648717568878573</v>
      </c>
      <c r="AE303" s="7">
        <f t="shared" si="74"/>
        <v>2.293471996357127</v>
      </c>
    </row>
    <row r="304" spans="1:31" ht="12.75">
      <c r="A304" s="1" t="s">
        <v>610</v>
      </c>
      <c r="B304" s="1" t="s">
        <v>611</v>
      </c>
      <c r="C304" s="2" t="s">
        <v>601</v>
      </c>
      <c r="D304" s="1"/>
      <c r="E304" s="3">
        <v>49444033</v>
      </c>
      <c r="F304" s="4">
        <v>57.08</v>
      </c>
      <c r="G304" s="5">
        <f t="shared" si="60"/>
        <v>0.5708</v>
      </c>
      <c r="H304" s="4">
        <v>351289.65</v>
      </c>
      <c r="I304" s="4">
        <v>0</v>
      </c>
      <c r="J304" s="4">
        <v>0</v>
      </c>
      <c r="K304" s="4">
        <v>8908.05</v>
      </c>
      <c r="L304" s="6">
        <f t="shared" si="61"/>
        <v>360197.7</v>
      </c>
      <c r="M304" s="4">
        <v>1346318</v>
      </c>
      <c r="N304" s="4">
        <v>0</v>
      </c>
      <c r="O304" s="4">
        <v>0</v>
      </c>
      <c r="P304" s="6">
        <f t="shared" si="62"/>
        <v>1346318</v>
      </c>
      <c r="Q304" s="4">
        <v>468711.99</v>
      </c>
      <c r="R304" s="4">
        <v>0</v>
      </c>
      <c r="S304" s="6">
        <f t="shared" si="63"/>
        <v>468711.99</v>
      </c>
      <c r="T304" s="6">
        <f t="shared" si="64"/>
        <v>2175227.69</v>
      </c>
      <c r="U304" s="7">
        <f t="shared" si="65"/>
        <v>0.9479647220525073</v>
      </c>
      <c r="V304" s="7">
        <f t="shared" si="66"/>
        <v>2.7229129953861166</v>
      </c>
      <c r="W304" s="7">
        <f t="shared" si="67"/>
        <v>0.7284957924043131</v>
      </c>
      <c r="X304" s="7">
        <f t="shared" si="68"/>
        <v>4.3993735098429365</v>
      </c>
      <c r="Y304" s="36">
        <v>64233.61344537815</v>
      </c>
      <c r="Z304" s="36">
        <f t="shared" si="69"/>
        <v>2825.8765743308772</v>
      </c>
      <c r="AA304" s="6">
        <f t="shared" si="70"/>
        <v>86622342.32655922</v>
      </c>
      <c r="AB304" s="7">
        <f t="shared" si="71"/>
        <v>0.41582539830438187</v>
      </c>
      <c r="AC304" s="7">
        <f t="shared" si="72"/>
        <v>1.5542387377663953</v>
      </c>
      <c r="AD304" s="7">
        <f t="shared" si="73"/>
        <v>0.5410982633475712</v>
      </c>
      <c r="AE304" s="7">
        <f t="shared" si="74"/>
        <v>2.5111623994183483</v>
      </c>
    </row>
    <row r="305" spans="1:31" ht="12.75">
      <c r="A305" s="1" t="s">
        <v>612</v>
      </c>
      <c r="B305" s="1" t="s">
        <v>613</v>
      </c>
      <c r="C305" s="2" t="s">
        <v>601</v>
      </c>
      <c r="D305" s="1"/>
      <c r="E305" s="3">
        <v>527617899</v>
      </c>
      <c r="F305" s="4">
        <v>77.29</v>
      </c>
      <c r="G305" s="5">
        <f t="shared" si="60"/>
        <v>0.7729</v>
      </c>
      <c r="H305" s="4">
        <v>2426480.24</v>
      </c>
      <c r="I305" s="4">
        <v>0</v>
      </c>
      <c r="J305" s="4">
        <v>0</v>
      </c>
      <c r="K305" s="4">
        <v>61539.14</v>
      </c>
      <c r="L305" s="6">
        <f t="shared" si="61"/>
        <v>2488019.3800000004</v>
      </c>
      <c r="M305" s="4">
        <v>13770008.5</v>
      </c>
      <c r="N305" s="4">
        <v>0</v>
      </c>
      <c r="O305" s="4">
        <v>0</v>
      </c>
      <c r="P305" s="6">
        <f t="shared" si="62"/>
        <v>13770008.5</v>
      </c>
      <c r="Q305" s="4">
        <v>5593088.75</v>
      </c>
      <c r="R305" s="4">
        <v>0</v>
      </c>
      <c r="S305" s="6">
        <f t="shared" si="63"/>
        <v>5593088.75</v>
      </c>
      <c r="T305" s="6">
        <f t="shared" si="64"/>
        <v>21851116.630000003</v>
      </c>
      <c r="U305" s="7">
        <f t="shared" si="65"/>
        <v>1.0600642549467414</v>
      </c>
      <c r="V305" s="7">
        <f t="shared" si="66"/>
        <v>2.6098448377317087</v>
      </c>
      <c r="W305" s="7">
        <f t="shared" si="67"/>
        <v>0.4715570462479705</v>
      </c>
      <c r="X305" s="7">
        <f t="shared" si="68"/>
        <v>4.141466138926421</v>
      </c>
      <c r="Y305" s="36">
        <v>136930.37168141594</v>
      </c>
      <c r="Z305" s="36">
        <f t="shared" si="69"/>
        <v>5670.924977091933</v>
      </c>
      <c r="AA305" s="6">
        <f t="shared" si="70"/>
        <v>682647042.3081899</v>
      </c>
      <c r="AB305" s="7">
        <f t="shared" si="71"/>
        <v>0.36446644104505643</v>
      </c>
      <c r="AC305" s="7">
        <f t="shared" si="72"/>
        <v>2.017149075082838</v>
      </c>
      <c r="AD305" s="7">
        <f t="shared" si="73"/>
        <v>0.8193236626483364</v>
      </c>
      <c r="AE305" s="7">
        <f t="shared" si="74"/>
        <v>3.200939178776231</v>
      </c>
    </row>
    <row r="306" spans="1:31" ht="12.75">
      <c r="A306" s="1" t="s">
        <v>614</v>
      </c>
      <c r="B306" s="1" t="s">
        <v>615</v>
      </c>
      <c r="C306" s="2" t="s">
        <v>601</v>
      </c>
      <c r="D306" s="1"/>
      <c r="E306" s="3">
        <v>228677672</v>
      </c>
      <c r="F306" s="4">
        <v>102.06</v>
      </c>
      <c r="G306" s="5">
        <f t="shared" si="60"/>
        <v>1.0206</v>
      </c>
      <c r="H306" s="4">
        <v>897873.48</v>
      </c>
      <c r="I306" s="4">
        <v>0</v>
      </c>
      <c r="J306" s="4">
        <v>0</v>
      </c>
      <c r="K306" s="4">
        <v>22769.98</v>
      </c>
      <c r="L306" s="6">
        <f t="shared" si="61"/>
        <v>920643.46</v>
      </c>
      <c r="M306" s="4">
        <v>4071660</v>
      </c>
      <c r="N306" s="4">
        <v>0</v>
      </c>
      <c r="O306" s="4">
        <v>0</v>
      </c>
      <c r="P306" s="6">
        <f t="shared" si="62"/>
        <v>4071660</v>
      </c>
      <c r="Q306" s="4">
        <v>1658440.59</v>
      </c>
      <c r="R306" s="4">
        <v>0</v>
      </c>
      <c r="S306" s="6">
        <f t="shared" si="63"/>
        <v>1658440.59</v>
      </c>
      <c r="T306" s="6">
        <f t="shared" si="64"/>
        <v>6650744.05</v>
      </c>
      <c r="U306" s="7">
        <f t="shared" si="65"/>
        <v>0.7252306600357555</v>
      </c>
      <c r="V306" s="7">
        <f t="shared" si="66"/>
        <v>1.7805236359061762</v>
      </c>
      <c r="W306" s="7">
        <f t="shared" si="67"/>
        <v>0.4025943818424039</v>
      </c>
      <c r="X306" s="7">
        <f t="shared" si="68"/>
        <v>2.9083486777843355</v>
      </c>
      <c r="Y306" s="36">
        <v>121767.41721854305</v>
      </c>
      <c r="Z306" s="36">
        <f t="shared" si="69"/>
        <v>3541.421068647632</v>
      </c>
      <c r="AA306" s="6">
        <f t="shared" si="70"/>
        <v>224061994.9049579</v>
      </c>
      <c r="AB306" s="7">
        <f t="shared" si="71"/>
        <v>0.4108878261083574</v>
      </c>
      <c r="AC306" s="7">
        <f t="shared" si="72"/>
        <v>1.8172024228058432</v>
      </c>
      <c r="AD306" s="7">
        <f t="shared" si="73"/>
        <v>0.7401704116324921</v>
      </c>
      <c r="AE306" s="7">
        <f t="shared" si="74"/>
        <v>2.968260660546693</v>
      </c>
    </row>
    <row r="307" spans="1:31" ht="12.75">
      <c r="A307" s="1" t="s">
        <v>625</v>
      </c>
      <c r="B307" s="1" t="s">
        <v>626</v>
      </c>
      <c r="C307" s="2" t="s">
        <v>601</v>
      </c>
      <c r="D307" s="3" t="s">
        <v>57</v>
      </c>
      <c r="E307" s="3">
        <v>2901193807</v>
      </c>
      <c r="F307" s="4">
        <v>94.23</v>
      </c>
      <c r="G307" s="5">
        <f t="shared" si="60"/>
        <v>0.9423</v>
      </c>
      <c r="H307" s="4">
        <v>12098626.2</v>
      </c>
      <c r="I307" s="4">
        <v>0</v>
      </c>
      <c r="J307" s="4">
        <v>0</v>
      </c>
      <c r="K307" s="4">
        <v>306849.93</v>
      </c>
      <c r="L307" s="6">
        <f t="shared" si="61"/>
        <v>12405476.129999999</v>
      </c>
      <c r="M307" s="4">
        <v>53669722.5</v>
      </c>
      <c r="N307" s="4">
        <v>0</v>
      </c>
      <c r="O307" s="4">
        <v>0</v>
      </c>
      <c r="P307" s="6">
        <f t="shared" si="62"/>
        <v>53669722.5</v>
      </c>
      <c r="Q307" s="4">
        <v>18448886</v>
      </c>
      <c r="R307" s="4">
        <v>0</v>
      </c>
      <c r="S307" s="6">
        <f t="shared" si="63"/>
        <v>18448886</v>
      </c>
      <c r="T307" s="6">
        <f t="shared" si="64"/>
        <v>84524084.63</v>
      </c>
      <c r="U307" s="7">
        <f t="shared" si="65"/>
        <v>0.6359067069385895</v>
      </c>
      <c r="V307" s="7">
        <f t="shared" si="66"/>
        <v>1.8499185532006066</v>
      </c>
      <c r="W307" s="7">
        <f t="shared" si="67"/>
        <v>0.42759901458730776</v>
      </c>
      <c r="X307" s="7">
        <f t="shared" si="68"/>
        <v>2.913424274726504</v>
      </c>
      <c r="Y307" s="36">
        <v>140037.59520539394</v>
      </c>
      <c r="Z307" s="36">
        <f t="shared" si="69"/>
        <v>4079.889292457186</v>
      </c>
      <c r="AA307" s="6">
        <f t="shared" si="70"/>
        <v>3078843051.045315</v>
      </c>
      <c r="AB307" s="7">
        <f t="shared" si="71"/>
        <v>0.40292655144562006</v>
      </c>
      <c r="AC307" s="7">
        <f t="shared" si="72"/>
        <v>1.7431782526809314</v>
      </c>
      <c r="AD307" s="7">
        <f t="shared" si="73"/>
        <v>0.5992148899482329</v>
      </c>
      <c r="AE307" s="7">
        <f t="shared" si="74"/>
        <v>2.745319694074784</v>
      </c>
    </row>
    <row r="308" spans="1:31" ht="12.75">
      <c r="A308" s="1" t="s">
        <v>616</v>
      </c>
      <c r="B308" s="1" t="s">
        <v>617</v>
      </c>
      <c r="C308" s="2" t="s">
        <v>601</v>
      </c>
      <c r="D308" s="1"/>
      <c r="E308" s="3">
        <v>910974717</v>
      </c>
      <c r="F308" s="4">
        <v>91.95</v>
      </c>
      <c r="G308" s="5">
        <f t="shared" si="60"/>
        <v>0.9195</v>
      </c>
      <c r="H308" s="4">
        <v>3689439.16</v>
      </c>
      <c r="I308" s="4">
        <v>0</v>
      </c>
      <c r="J308" s="4">
        <v>0</v>
      </c>
      <c r="K308" s="4">
        <v>93579.22</v>
      </c>
      <c r="L308" s="6">
        <f t="shared" si="61"/>
        <v>3783018.3800000004</v>
      </c>
      <c r="M308" s="4">
        <v>16129601</v>
      </c>
      <c r="N308" s="4">
        <v>0</v>
      </c>
      <c r="O308" s="4">
        <v>0</v>
      </c>
      <c r="P308" s="6">
        <f t="shared" si="62"/>
        <v>16129601</v>
      </c>
      <c r="Q308" s="4">
        <v>5444530.76</v>
      </c>
      <c r="R308" s="4">
        <v>0</v>
      </c>
      <c r="S308" s="6">
        <f t="shared" si="63"/>
        <v>5444530.76</v>
      </c>
      <c r="T308" s="6">
        <f t="shared" si="64"/>
        <v>25357150.14</v>
      </c>
      <c r="U308" s="7">
        <f t="shared" si="65"/>
        <v>0.5976599194684346</v>
      </c>
      <c r="V308" s="7">
        <f t="shared" si="66"/>
        <v>1.7705871193788576</v>
      </c>
      <c r="W308" s="7">
        <f t="shared" si="67"/>
        <v>0.41527150088842696</v>
      </c>
      <c r="X308" s="7">
        <f t="shared" si="68"/>
        <v>2.783518539735719</v>
      </c>
      <c r="Y308" s="36">
        <v>166694.69209558822</v>
      </c>
      <c r="Z308" s="36">
        <f t="shared" si="69"/>
        <v>4639.97765923607</v>
      </c>
      <c r="AA308" s="6">
        <f t="shared" si="70"/>
        <v>990728349.1027733</v>
      </c>
      <c r="AB308" s="7">
        <f t="shared" si="71"/>
        <v>0.3818421450669086</v>
      </c>
      <c r="AC308" s="7">
        <f t="shared" si="72"/>
        <v>1.6280548562688595</v>
      </c>
      <c r="AD308" s="7">
        <f t="shared" si="73"/>
        <v>0.5495482959512256</v>
      </c>
      <c r="AE308" s="7">
        <f t="shared" si="74"/>
        <v>2.559445297286994</v>
      </c>
    </row>
    <row r="309" spans="1:31" ht="12.75">
      <c r="A309" s="1" t="s">
        <v>618</v>
      </c>
      <c r="B309" s="1" t="s">
        <v>619</v>
      </c>
      <c r="C309" s="2" t="s">
        <v>601</v>
      </c>
      <c r="D309" s="1"/>
      <c r="E309" s="3">
        <v>489648576</v>
      </c>
      <c r="F309" s="4">
        <v>62.55</v>
      </c>
      <c r="G309" s="5">
        <f t="shared" si="60"/>
        <v>0.6255</v>
      </c>
      <c r="H309" s="4">
        <v>3058677.39</v>
      </c>
      <c r="I309" s="4">
        <v>0</v>
      </c>
      <c r="J309" s="4">
        <v>0</v>
      </c>
      <c r="K309" s="4">
        <v>77520.99</v>
      </c>
      <c r="L309" s="6">
        <f t="shared" si="61"/>
        <v>3136198.3800000004</v>
      </c>
      <c r="M309" s="4">
        <v>13059686</v>
      </c>
      <c r="N309" s="4">
        <v>0</v>
      </c>
      <c r="O309" s="4">
        <v>0</v>
      </c>
      <c r="P309" s="6">
        <f t="shared" si="62"/>
        <v>13059686</v>
      </c>
      <c r="Q309" s="4">
        <v>5959825.92</v>
      </c>
      <c r="R309" s="4">
        <v>0</v>
      </c>
      <c r="S309" s="6">
        <f t="shared" si="63"/>
        <v>5959825.92</v>
      </c>
      <c r="T309" s="6">
        <f t="shared" si="64"/>
        <v>22155710.3</v>
      </c>
      <c r="U309" s="7">
        <f t="shared" si="65"/>
        <v>1.217163944126328</v>
      </c>
      <c r="V309" s="7">
        <f t="shared" si="66"/>
        <v>2.667154902539735</v>
      </c>
      <c r="W309" s="7">
        <f t="shared" si="67"/>
        <v>0.6404998469759668</v>
      </c>
      <c r="X309" s="7">
        <f t="shared" si="68"/>
        <v>4.52481869364203</v>
      </c>
      <c r="Y309" s="36">
        <v>90759.40305751031</v>
      </c>
      <c r="Z309" s="36">
        <f t="shared" si="69"/>
        <v>4106.698435784143</v>
      </c>
      <c r="AA309" s="6">
        <f t="shared" si="70"/>
        <v>782811472.4220624</v>
      </c>
      <c r="AB309" s="7">
        <f t="shared" si="71"/>
        <v>0.4006326542834672</v>
      </c>
      <c r="AC309" s="7">
        <f t="shared" si="72"/>
        <v>1.6683053915386041</v>
      </c>
      <c r="AD309" s="7">
        <f t="shared" si="73"/>
        <v>0.761336047051018</v>
      </c>
      <c r="AE309" s="7">
        <f t="shared" si="74"/>
        <v>2.8302740928730894</v>
      </c>
    </row>
    <row r="310" spans="1:31" ht="12.75">
      <c r="A310" s="1" t="s">
        <v>620</v>
      </c>
      <c r="B310" s="1" t="s">
        <v>621</v>
      </c>
      <c r="C310" s="2" t="s">
        <v>601</v>
      </c>
      <c r="D310" s="1"/>
      <c r="E310" s="3">
        <v>455511201</v>
      </c>
      <c r="F310" s="4">
        <v>96</v>
      </c>
      <c r="G310" s="5">
        <f t="shared" si="60"/>
        <v>0.96</v>
      </c>
      <c r="H310" s="4">
        <v>1779262.44</v>
      </c>
      <c r="I310" s="4">
        <v>0</v>
      </c>
      <c r="J310" s="4">
        <v>0</v>
      </c>
      <c r="K310" s="4">
        <v>45125.51</v>
      </c>
      <c r="L310" s="6">
        <f t="shared" si="61"/>
        <v>1824387.95</v>
      </c>
      <c r="M310" s="4">
        <v>8121994</v>
      </c>
      <c r="N310" s="4">
        <v>0</v>
      </c>
      <c r="O310" s="4">
        <v>0</v>
      </c>
      <c r="P310" s="6">
        <f t="shared" si="62"/>
        <v>8121994</v>
      </c>
      <c r="Q310" s="4">
        <v>2286153.01</v>
      </c>
      <c r="R310" s="4">
        <v>0</v>
      </c>
      <c r="S310" s="6">
        <f t="shared" si="63"/>
        <v>2286153.01</v>
      </c>
      <c r="T310" s="6">
        <f t="shared" si="64"/>
        <v>12232534.959999999</v>
      </c>
      <c r="U310" s="7">
        <f t="shared" si="65"/>
        <v>0.5018873311964945</v>
      </c>
      <c r="V310" s="7">
        <f t="shared" si="66"/>
        <v>1.783050336011386</v>
      </c>
      <c r="W310" s="7">
        <f t="shared" si="67"/>
        <v>0.40051439920573983</v>
      </c>
      <c r="X310" s="7">
        <f t="shared" si="68"/>
        <v>2.68545206641362</v>
      </c>
      <c r="Y310" s="36">
        <v>163447.58269720103</v>
      </c>
      <c r="Z310" s="36">
        <f t="shared" si="69"/>
        <v>4389.306487045095</v>
      </c>
      <c r="AA310" s="6">
        <f t="shared" si="70"/>
        <v>474490834.375</v>
      </c>
      <c r="AB310" s="7">
        <f t="shared" si="71"/>
        <v>0.38449382323751025</v>
      </c>
      <c r="AC310" s="7">
        <f t="shared" si="72"/>
        <v>1.7117283225709305</v>
      </c>
      <c r="AD310" s="7">
        <f t="shared" si="73"/>
        <v>0.48181183794863475</v>
      </c>
      <c r="AE310" s="7">
        <f t="shared" si="74"/>
        <v>2.5780339837570754</v>
      </c>
    </row>
    <row r="311" spans="1:31" ht="12.75">
      <c r="A311" s="1" t="s">
        <v>622</v>
      </c>
      <c r="B311" s="1" t="s">
        <v>473</v>
      </c>
      <c r="C311" s="2" t="s">
        <v>601</v>
      </c>
      <c r="D311" s="1"/>
      <c r="E311" s="3">
        <v>2090165456</v>
      </c>
      <c r="F311" s="4">
        <v>85.51</v>
      </c>
      <c r="G311" s="5">
        <f t="shared" si="60"/>
        <v>0.8551000000000001</v>
      </c>
      <c r="H311" s="4">
        <v>9402610.27</v>
      </c>
      <c r="I311" s="4">
        <v>0</v>
      </c>
      <c r="J311" s="4">
        <v>0</v>
      </c>
      <c r="K311" s="4">
        <v>238559.4</v>
      </c>
      <c r="L311" s="6">
        <f t="shared" si="61"/>
        <v>9641169.67</v>
      </c>
      <c r="M311" s="4">
        <v>26120772</v>
      </c>
      <c r="N311" s="4">
        <v>0</v>
      </c>
      <c r="O311" s="4">
        <v>0</v>
      </c>
      <c r="P311" s="6">
        <f t="shared" si="62"/>
        <v>26120772</v>
      </c>
      <c r="Q311" s="4">
        <v>10680822.47</v>
      </c>
      <c r="R311" s="4">
        <v>0</v>
      </c>
      <c r="S311" s="6">
        <f t="shared" si="63"/>
        <v>10680822.47</v>
      </c>
      <c r="T311" s="6">
        <f t="shared" si="64"/>
        <v>46442764.14</v>
      </c>
      <c r="U311" s="7">
        <f t="shared" si="65"/>
        <v>0.511003683432801</v>
      </c>
      <c r="V311" s="7">
        <f t="shared" si="66"/>
        <v>1.2496987702585016</v>
      </c>
      <c r="W311" s="7">
        <f t="shared" si="67"/>
        <v>0.46126346803427415</v>
      </c>
      <c r="X311" s="7">
        <f t="shared" si="68"/>
        <v>2.2219659217255763</v>
      </c>
      <c r="Y311" s="36">
        <v>132346.71725706858</v>
      </c>
      <c r="Z311" s="36">
        <f t="shared" si="69"/>
        <v>2940.698955974566</v>
      </c>
      <c r="AA311" s="6">
        <f t="shared" si="70"/>
        <v>2444352071.1027946</v>
      </c>
      <c r="AB311" s="7">
        <f t="shared" si="71"/>
        <v>0.39442639151610787</v>
      </c>
      <c r="AC311" s="7">
        <f t="shared" si="72"/>
        <v>1.0686174184480448</v>
      </c>
      <c r="AD311" s="7">
        <f t="shared" si="73"/>
        <v>0.4369592497033881</v>
      </c>
      <c r="AE311" s="7">
        <f t="shared" si="74"/>
        <v>1.9000030596675408</v>
      </c>
    </row>
    <row r="312" spans="1:31" ht="12.75">
      <c r="A312" s="1" t="s">
        <v>623</v>
      </c>
      <c r="B312" s="1" t="s">
        <v>624</v>
      </c>
      <c r="C312" s="2" t="s">
        <v>601</v>
      </c>
      <c r="D312" s="1"/>
      <c r="E312" s="3">
        <v>1329508715</v>
      </c>
      <c r="F312" s="4">
        <v>98.52</v>
      </c>
      <c r="G312" s="5">
        <f t="shared" si="60"/>
        <v>0.9852</v>
      </c>
      <c r="H312" s="4">
        <v>5115989.15</v>
      </c>
      <c r="I312" s="4">
        <v>0</v>
      </c>
      <c r="J312" s="4">
        <v>0</v>
      </c>
      <c r="K312" s="4">
        <v>129797.9</v>
      </c>
      <c r="L312" s="6">
        <f t="shared" si="61"/>
        <v>5245787.050000001</v>
      </c>
      <c r="M312" s="4">
        <v>23894322</v>
      </c>
      <c r="N312" s="4">
        <v>0</v>
      </c>
      <c r="O312" s="4">
        <v>0</v>
      </c>
      <c r="P312" s="6">
        <f t="shared" si="62"/>
        <v>23894322</v>
      </c>
      <c r="Q312" s="4">
        <v>13656347.84</v>
      </c>
      <c r="R312" s="4">
        <v>0</v>
      </c>
      <c r="S312" s="6">
        <f t="shared" si="63"/>
        <v>13656347.84</v>
      </c>
      <c r="T312" s="6">
        <f t="shared" si="64"/>
        <v>42796456.89</v>
      </c>
      <c r="U312" s="7">
        <f t="shared" si="65"/>
        <v>1.027172495067097</v>
      </c>
      <c r="V312" s="7">
        <f t="shared" si="66"/>
        <v>1.7972294374918782</v>
      </c>
      <c r="W312" s="7">
        <f t="shared" si="67"/>
        <v>0.3945658265203625</v>
      </c>
      <c r="X312" s="7">
        <f t="shared" si="68"/>
        <v>3.2189677590793377</v>
      </c>
      <c r="Y312" s="36">
        <v>110270.51352843732</v>
      </c>
      <c r="Z312" s="36">
        <f t="shared" si="69"/>
        <v>3549.572278251617</v>
      </c>
      <c r="AA312" s="6">
        <f t="shared" si="70"/>
        <v>1349481034.3077548</v>
      </c>
      <c r="AB312" s="7">
        <f t="shared" si="71"/>
        <v>0.3887262522878611</v>
      </c>
      <c r="AC312" s="7">
        <f t="shared" si="72"/>
        <v>1.7706304418169987</v>
      </c>
      <c r="AD312" s="7">
        <f t="shared" si="73"/>
        <v>1.011970342140104</v>
      </c>
      <c r="AE312" s="7">
        <f t="shared" si="74"/>
        <v>3.1713270362449633</v>
      </c>
    </row>
    <row r="313" spans="1:31" ht="12.75">
      <c r="A313" s="15" t="s">
        <v>1138</v>
      </c>
      <c r="B313" s="1" t="s">
        <v>1139</v>
      </c>
      <c r="C313" s="2" t="s">
        <v>601</v>
      </c>
      <c r="D313" s="1"/>
      <c r="E313" s="3">
        <v>2390722168</v>
      </c>
      <c r="F313" s="4">
        <v>93.53</v>
      </c>
      <c r="G313" s="5">
        <f t="shared" si="60"/>
        <v>0.9353</v>
      </c>
      <c r="H313" s="4">
        <v>9637868.23</v>
      </c>
      <c r="I313" s="4">
        <v>0</v>
      </c>
      <c r="J313" s="4">
        <v>0</v>
      </c>
      <c r="K313" s="4">
        <v>244349.04</v>
      </c>
      <c r="L313" s="6">
        <f t="shared" si="61"/>
        <v>9882217.27</v>
      </c>
      <c r="M313" s="4">
        <v>36338976</v>
      </c>
      <c r="N313" s="4">
        <v>0</v>
      </c>
      <c r="O313" s="4">
        <v>0</v>
      </c>
      <c r="P313" s="6">
        <f t="shared" si="62"/>
        <v>36338976</v>
      </c>
      <c r="Q313" s="4">
        <v>16582002.74</v>
      </c>
      <c r="R313" s="4">
        <v>0</v>
      </c>
      <c r="S313" s="6">
        <f t="shared" si="63"/>
        <v>16582002.74</v>
      </c>
      <c r="T313" s="6">
        <f t="shared" si="64"/>
        <v>62803196.01</v>
      </c>
      <c r="U313" s="7">
        <f t="shared" si="65"/>
        <v>0.6935980668080708</v>
      </c>
      <c r="V313" s="7">
        <f t="shared" si="66"/>
        <v>1.519999960112471</v>
      </c>
      <c r="W313" s="7">
        <f t="shared" si="67"/>
        <v>0.41335699322465147</v>
      </c>
      <c r="X313" s="7">
        <f t="shared" si="68"/>
        <v>2.626955020145193</v>
      </c>
      <c r="Y313" s="36">
        <v>150975.8996851102</v>
      </c>
      <c r="Z313" s="36">
        <f t="shared" si="69"/>
        <v>3966.0689759873735</v>
      </c>
      <c r="AA313" s="6">
        <f t="shared" si="70"/>
        <v>2556101965.144873</v>
      </c>
      <c r="AB313" s="7">
        <f t="shared" si="71"/>
        <v>0.3866127957630165</v>
      </c>
      <c r="AC313" s="7">
        <f t="shared" si="72"/>
        <v>1.4216559626931942</v>
      </c>
      <c r="AD313" s="7">
        <f t="shared" si="73"/>
        <v>0.6487222718855887</v>
      </c>
      <c r="AE313" s="7">
        <f t="shared" si="74"/>
        <v>2.456991030341799</v>
      </c>
    </row>
    <row r="314" spans="1:31" ht="12.75">
      <c r="A314" s="1" t="s">
        <v>627</v>
      </c>
      <c r="B314" s="1" t="s">
        <v>628</v>
      </c>
      <c r="C314" s="2" t="s">
        <v>601</v>
      </c>
      <c r="D314" s="3" t="s">
        <v>57</v>
      </c>
      <c r="E314" s="3">
        <v>1345192014</v>
      </c>
      <c r="F314" s="4">
        <v>100.39</v>
      </c>
      <c r="G314" s="5">
        <f t="shared" si="60"/>
        <v>1.0039</v>
      </c>
      <c r="H314" s="4">
        <v>5184637.56</v>
      </c>
      <c r="I314" s="4">
        <v>0</v>
      </c>
      <c r="J314" s="4">
        <v>0</v>
      </c>
      <c r="K314" s="4">
        <v>131632.07</v>
      </c>
      <c r="L314" s="6">
        <f t="shared" si="61"/>
        <v>5316269.63</v>
      </c>
      <c r="M314" s="4">
        <v>16514669</v>
      </c>
      <c r="N314" s="4">
        <v>0</v>
      </c>
      <c r="O314" s="4">
        <v>0</v>
      </c>
      <c r="P314" s="6">
        <f t="shared" si="62"/>
        <v>16514669</v>
      </c>
      <c r="Q314" s="4">
        <v>18250000</v>
      </c>
      <c r="R314" s="4">
        <v>0</v>
      </c>
      <c r="S314" s="6">
        <f t="shared" si="63"/>
        <v>18250000</v>
      </c>
      <c r="T314" s="6">
        <f t="shared" si="64"/>
        <v>40080938.629999995</v>
      </c>
      <c r="U314" s="7">
        <f t="shared" si="65"/>
        <v>1.3566836414477852</v>
      </c>
      <c r="V314" s="7">
        <f t="shared" si="66"/>
        <v>1.2276811658205398</v>
      </c>
      <c r="W314" s="7">
        <f t="shared" si="67"/>
        <v>0.3952052624957079</v>
      </c>
      <c r="X314" s="7">
        <f t="shared" si="68"/>
        <v>2.9795700697640326</v>
      </c>
      <c r="Y314" s="36">
        <v>110518.12865497076</v>
      </c>
      <c r="Z314" s="36">
        <f t="shared" si="69"/>
        <v>3292.965083066816</v>
      </c>
      <c r="AA314" s="6">
        <f t="shared" si="70"/>
        <v>1339966146.030481</v>
      </c>
      <c r="AB314" s="7">
        <f t="shared" si="71"/>
        <v>0.3967465630194412</v>
      </c>
      <c r="AC314" s="7">
        <f t="shared" si="72"/>
        <v>1.2324691223672402</v>
      </c>
      <c r="AD314" s="7">
        <f t="shared" si="73"/>
        <v>1.3619747076494315</v>
      </c>
      <c r="AE314" s="7">
        <f t="shared" si="74"/>
        <v>2.9911903930361126</v>
      </c>
    </row>
    <row r="315" spans="1:31" ht="12.75">
      <c r="A315" s="1" t="s">
        <v>629</v>
      </c>
      <c r="B315" s="1" t="s">
        <v>630</v>
      </c>
      <c r="C315" s="2" t="s">
        <v>601</v>
      </c>
      <c r="D315" s="3" t="s">
        <v>57</v>
      </c>
      <c r="E315" s="3">
        <v>2218783333</v>
      </c>
      <c r="F315" s="4">
        <v>70.82</v>
      </c>
      <c r="G315" s="5">
        <f t="shared" si="60"/>
        <v>0.7081999999999999</v>
      </c>
      <c r="H315" s="4">
        <v>12306664.58</v>
      </c>
      <c r="I315" s="4">
        <v>0</v>
      </c>
      <c r="J315" s="4">
        <v>0</v>
      </c>
      <c r="K315" s="4">
        <v>312848.82</v>
      </c>
      <c r="L315" s="6">
        <f t="shared" si="61"/>
        <v>12619513.4</v>
      </c>
      <c r="M315" s="4">
        <v>51688348.5</v>
      </c>
      <c r="N315" s="4">
        <v>0</v>
      </c>
      <c r="O315" s="4">
        <v>0</v>
      </c>
      <c r="P315" s="6">
        <f t="shared" si="62"/>
        <v>51688348.5</v>
      </c>
      <c r="Q315" s="4">
        <v>16851961</v>
      </c>
      <c r="R315" s="4">
        <v>0</v>
      </c>
      <c r="S315" s="6">
        <f t="shared" si="63"/>
        <v>16851961</v>
      </c>
      <c r="T315" s="6">
        <f t="shared" si="64"/>
        <v>81159822.9</v>
      </c>
      <c r="U315" s="7">
        <f t="shared" si="65"/>
        <v>0.7595135923981632</v>
      </c>
      <c r="V315" s="7">
        <f t="shared" si="66"/>
        <v>2.3295807089966094</v>
      </c>
      <c r="W315" s="7">
        <f t="shared" si="67"/>
        <v>0.5687582564872278</v>
      </c>
      <c r="X315" s="7">
        <f t="shared" si="68"/>
        <v>3.6578525578820007</v>
      </c>
      <c r="Y315" s="36">
        <v>108821.23043802269</v>
      </c>
      <c r="Z315" s="36">
        <f t="shared" si="69"/>
        <v>3980.5201610958793</v>
      </c>
      <c r="AA315" s="6">
        <f t="shared" si="70"/>
        <v>3132989738.774358</v>
      </c>
      <c r="AB315" s="7">
        <f t="shared" si="71"/>
        <v>0.40279459724425465</v>
      </c>
      <c r="AC315" s="7">
        <f t="shared" si="72"/>
        <v>1.6498090581113987</v>
      </c>
      <c r="AD315" s="7">
        <f t="shared" si="73"/>
        <v>0.5378875261363791</v>
      </c>
      <c r="AE315" s="7">
        <f t="shared" si="74"/>
        <v>2.5904911814920326</v>
      </c>
    </row>
    <row r="316" spans="1:31" ht="12.75">
      <c r="A316" s="1" t="s">
        <v>631</v>
      </c>
      <c r="B316" s="1" t="s">
        <v>632</v>
      </c>
      <c r="C316" s="2" t="s">
        <v>601</v>
      </c>
      <c r="D316" s="1"/>
      <c r="E316" s="3">
        <v>1701026210</v>
      </c>
      <c r="F316" s="4">
        <v>98.62</v>
      </c>
      <c r="G316" s="5">
        <f t="shared" si="60"/>
        <v>0.9862000000000001</v>
      </c>
      <c r="H316" s="4">
        <v>6983463.87</v>
      </c>
      <c r="I316" s="4">
        <v>0</v>
      </c>
      <c r="J316" s="4">
        <v>0</v>
      </c>
      <c r="K316" s="4">
        <v>176906.56</v>
      </c>
      <c r="L316" s="6">
        <f t="shared" si="61"/>
        <v>7160370.43</v>
      </c>
      <c r="M316" s="4">
        <v>0</v>
      </c>
      <c r="N316" s="4">
        <v>31014703.14</v>
      </c>
      <c r="O316" s="4">
        <v>0</v>
      </c>
      <c r="P316" s="6">
        <f t="shared" si="62"/>
        <v>31014703.14</v>
      </c>
      <c r="Q316" s="4">
        <v>5931258.9</v>
      </c>
      <c r="R316" s="4">
        <v>0</v>
      </c>
      <c r="S316" s="6">
        <f t="shared" si="63"/>
        <v>5931258.9</v>
      </c>
      <c r="T316" s="6">
        <f t="shared" si="64"/>
        <v>44106332.47</v>
      </c>
      <c r="U316" s="7">
        <f t="shared" si="65"/>
        <v>0.3486870963616722</v>
      </c>
      <c r="V316" s="7">
        <f t="shared" si="66"/>
        <v>1.8232936657689713</v>
      </c>
      <c r="W316" s="7">
        <f t="shared" si="67"/>
        <v>0.42094415641014726</v>
      </c>
      <c r="X316" s="7">
        <f t="shared" si="68"/>
        <v>2.5929249185407905</v>
      </c>
      <c r="Y316" s="36">
        <v>163187.88229842446</v>
      </c>
      <c r="Z316" s="36">
        <f t="shared" si="69"/>
        <v>4231.3392641548635</v>
      </c>
      <c r="AA316" s="6">
        <f t="shared" si="70"/>
        <v>1724828848.1038327</v>
      </c>
      <c r="AB316" s="7">
        <f t="shared" si="71"/>
        <v>0.4151351270516872</v>
      </c>
      <c r="AC316" s="7">
        <f t="shared" si="72"/>
        <v>1.7981322131813595</v>
      </c>
      <c r="AD316" s="7">
        <f t="shared" si="73"/>
        <v>0.3438752144318811</v>
      </c>
      <c r="AE316" s="7">
        <f t="shared" si="74"/>
        <v>2.557142554664928</v>
      </c>
    </row>
    <row r="317" spans="1:31" ht="12.75">
      <c r="A317" s="1" t="s">
        <v>633</v>
      </c>
      <c r="B317" s="1" t="s">
        <v>634</v>
      </c>
      <c r="C317" s="2" t="s">
        <v>601</v>
      </c>
      <c r="D317" s="1"/>
      <c r="E317" s="3">
        <v>2040441489</v>
      </c>
      <c r="F317" s="4">
        <v>93.37</v>
      </c>
      <c r="G317" s="5">
        <f t="shared" si="60"/>
        <v>0.9337000000000001</v>
      </c>
      <c r="H317" s="4">
        <v>8832242.19</v>
      </c>
      <c r="I317" s="4">
        <v>0</v>
      </c>
      <c r="J317" s="4">
        <v>0</v>
      </c>
      <c r="K317" s="4">
        <v>223988.39</v>
      </c>
      <c r="L317" s="6">
        <f t="shared" si="61"/>
        <v>9056230.58</v>
      </c>
      <c r="M317" s="4">
        <v>31494681</v>
      </c>
      <c r="N317" s="4">
        <v>0</v>
      </c>
      <c r="O317" s="4">
        <v>0</v>
      </c>
      <c r="P317" s="6">
        <f t="shared" si="62"/>
        <v>31494681</v>
      </c>
      <c r="Q317" s="4">
        <v>10805601</v>
      </c>
      <c r="R317" s="4">
        <v>0</v>
      </c>
      <c r="S317" s="6">
        <f t="shared" si="63"/>
        <v>10805601</v>
      </c>
      <c r="T317" s="6">
        <f t="shared" si="64"/>
        <v>51356512.58</v>
      </c>
      <c r="U317" s="7">
        <f t="shared" si="65"/>
        <v>0.5295717156435452</v>
      </c>
      <c r="V317" s="7">
        <f t="shared" si="66"/>
        <v>1.5435228684472215</v>
      </c>
      <c r="W317" s="7">
        <f t="shared" si="67"/>
        <v>0.44383681810147707</v>
      </c>
      <c r="X317" s="7">
        <f t="shared" si="68"/>
        <v>2.516931402192244</v>
      </c>
      <c r="Y317" s="36">
        <v>135959.15158164199</v>
      </c>
      <c r="Z317" s="36">
        <f t="shared" si="69"/>
        <v>3421.9985803125</v>
      </c>
      <c r="AA317" s="6">
        <f t="shared" si="70"/>
        <v>2185328787.619149</v>
      </c>
      <c r="AB317" s="7">
        <f t="shared" si="71"/>
        <v>0.4144104370613492</v>
      </c>
      <c r="AC317" s="7">
        <f t="shared" si="72"/>
        <v>1.4411873022691712</v>
      </c>
      <c r="AD317" s="7">
        <f t="shared" si="73"/>
        <v>0.49446111089637823</v>
      </c>
      <c r="AE317" s="7">
        <f t="shared" si="74"/>
        <v>2.3500588502268984</v>
      </c>
    </row>
    <row r="318" spans="1:31" ht="12.75">
      <c r="A318" s="1" t="s">
        <v>635</v>
      </c>
      <c r="B318" s="1" t="s">
        <v>636</v>
      </c>
      <c r="C318" s="2" t="s">
        <v>601</v>
      </c>
      <c r="D318" s="3" t="s">
        <v>57</v>
      </c>
      <c r="E318" s="3">
        <v>175071900</v>
      </c>
      <c r="F318" s="4">
        <v>52.46</v>
      </c>
      <c r="G318" s="5">
        <f t="shared" si="60"/>
        <v>0.5246</v>
      </c>
      <c r="H318" s="4">
        <v>1272908.53</v>
      </c>
      <c r="I318" s="4">
        <v>0</v>
      </c>
      <c r="J318" s="4">
        <v>0</v>
      </c>
      <c r="K318" s="4">
        <v>32248.74</v>
      </c>
      <c r="L318" s="6">
        <f t="shared" si="61"/>
        <v>1305157.27</v>
      </c>
      <c r="M318" s="4">
        <v>5992803</v>
      </c>
      <c r="N318" s="4">
        <v>0</v>
      </c>
      <c r="O318" s="4">
        <v>0</v>
      </c>
      <c r="P318" s="6">
        <f t="shared" si="62"/>
        <v>5992803</v>
      </c>
      <c r="Q318" s="4">
        <v>1784775.26</v>
      </c>
      <c r="R318" s="4">
        <v>0</v>
      </c>
      <c r="S318" s="6">
        <f t="shared" si="63"/>
        <v>1784775.26</v>
      </c>
      <c r="T318" s="6">
        <f t="shared" si="64"/>
        <v>9082735.53</v>
      </c>
      <c r="U318" s="7">
        <f t="shared" si="65"/>
        <v>1.019452727707873</v>
      </c>
      <c r="V318" s="7">
        <f t="shared" si="66"/>
        <v>3.423052471584532</v>
      </c>
      <c r="W318" s="7">
        <f t="shared" si="67"/>
        <v>0.7454978611644701</v>
      </c>
      <c r="X318" s="7">
        <f t="shared" si="68"/>
        <v>5.188003060456875</v>
      </c>
      <c r="Y318" s="36">
        <v>64270.68807339449</v>
      </c>
      <c r="Z318" s="36">
        <f t="shared" si="69"/>
        <v>3334.365264224398</v>
      </c>
      <c r="AA318" s="6">
        <f t="shared" si="70"/>
        <v>333724552.0396493</v>
      </c>
      <c r="AB318" s="7">
        <f t="shared" si="71"/>
        <v>0.391088177966881</v>
      </c>
      <c r="AC318" s="7">
        <f t="shared" si="72"/>
        <v>1.7957333265932451</v>
      </c>
      <c r="AD318" s="7">
        <f t="shared" si="73"/>
        <v>0.5348049009555502</v>
      </c>
      <c r="AE318" s="7">
        <f t="shared" si="74"/>
        <v>2.7216264055156763</v>
      </c>
    </row>
    <row r="319" spans="1:31" ht="12.75">
      <c r="A319" s="1" t="s">
        <v>637</v>
      </c>
      <c r="B319" s="1" t="s">
        <v>638</v>
      </c>
      <c r="C319" s="2" t="s">
        <v>601</v>
      </c>
      <c r="D319" s="1"/>
      <c r="E319" s="3">
        <v>3300808579</v>
      </c>
      <c r="F319" s="4">
        <v>102.94</v>
      </c>
      <c r="G319" s="5">
        <f t="shared" si="60"/>
        <v>1.0293999999999999</v>
      </c>
      <c r="H319" s="4">
        <v>13611008.84</v>
      </c>
      <c r="I319" s="4">
        <v>0</v>
      </c>
      <c r="J319" s="4">
        <v>0</v>
      </c>
      <c r="K319" s="4">
        <v>345130.03</v>
      </c>
      <c r="L319" s="6">
        <f t="shared" si="61"/>
        <v>13956138.87</v>
      </c>
      <c r="M319" s="4">
        <v>54503988.5</v>
      </c>
      <c r="N319" s="4">
        <v>0</v>
      </c>
      <c r="O319" s="4">
        <v>0</v>
      </c>
      <c r="P319" s="6">
        <f t="shared" si="62"/>
        <v>54503988.5</v>
      </c>
      <c r="Q319" s="4">
        <v>13531611.57</v>
      </c>
      <c r="R319" s="4">
        <v>0</v>
      </c>
      <c r="S319" s="6">
        <f t="shared" si="63"/>
        <v>13531611.57</v>
      </c>
      <c r="T319" s="6">
        <f t="shared" si="64"/>
        <v>81991738.94</v>
      </c>
      <c r="U319" s="7">
        <f t="shared" si="65"/>
        <v>0.40994838828549957</v>
      </c>
      <c r="V319" s="7">
        <f t="shared" si="66"/>
        <v>1.6512314239231745</v>
      </c>
      <c r="W319" s="7">
        <f t="shared" si="67"/>
        <v>0.42280970059245593</v>
      </c>
      <c r="X319" s="7">
        <f t="shared" si="68"/>
        <v>2.4839895128011302</v>
      </c>
      <c r="Y319" s="36">
        <v>171333.76253194417</v>
      </c>
      <c r="Z319" s="36">
        <f t="shared" si="69"/>
        <v>4255.912693181085</v>
      </c>
      <c r="AA319" s="6">
        <f t="shared" si="70"/>
        <v>3206536408.5875273</v>
      </c>
      <c r="AB319" s="7">
        <f t="shared" si="71"/>
        <v>0.4352403057898741</v>
      </c>
      <c r="AC319" s="7">
        <f t="shared" si="72"/>
        <v>1.6997776277865153</v>
      </c>
      <c r="AD319" s="7">
        <f t="shared" si="73"/>
        <v>0.4220008709010932</v>
      </c>
      <c r="AE319" s="7">
        <f t="shared" si="74"/>
        <v>2.5570188044774826</v>
      </c>
    </row>
    <row r="320" spans="1:31" ht="12.75">
      <c r="A320" s="1" t="s">
        <v>639</v>
      </c>
      <c r="B320" s="1" t="s">
        <v>640</v>
      </c>
      <c r="C320" s="2" t="s">
        <v>601</v>
      </c>
      <c r="D320" s="3" t="s">
        <v>57</v>
      </c>
      <c r="E320" s="3">
        <v>1309161037</v>
      </c>
      <c r="F320" s="4">
        <v>72.57</v>
      </c>
      <c r="G320" s="5">
        <f t="shared" si="60"/>
        <v>0.7256999999999999</v>
      </c>
      <c r="H320" s="4">
        <v>6888660.65</v>
      </c>
      <c r="I320" s="4">
        <v>0</v>
      </c>
      <c r="J320" s="4">
        <v>0</v>
      </c>
      <c r="K320" s="4">
        <v>174980.12</v>
      </c>
      <c r="L320" s="6">
        <f t="shared" si="61"/>
        <v>7063640.7700000005</v>
      </c>
      <c r="M320" s="4">
        <v>26722213</v>
      </c>
      <c r="N320" s="4">
        <v>0</v>
      </c>
      <c r="O320" s="4">
        <v>0</v>
      </c>
      <c r="P320" s="6">
        <f t="shared" si="62"/>
        <v>26722213</v>
      </c>
      <c r="Q320" s="4">
        <v>9857982.6</v>
      </c>
      <c r="R320" s="4">
        <v>0</v>
      </c>
      <c r="S320" s="6">
        <f t="shared" si="63"/>
        <v>9857982.6</v>
      </c>
      <c r="T320" s="6">
        <f t="shared" si="64"/>
        <v>43643836.370000005</v>
      </c>
      <c r="U320" s="7">
        <f t="shared" si="65"/>
        <v>0.7529999993423269</v>
      </c>
      <c r="V320" s="7">
        <f t="shared" si="66"/>
        <v>2.041170814343446</v>
      </c>
      <c r="W320" s="7">
        <f t="shared" si="67"/>
        <v>0.539554766019209</v>
      </c>
      <c r="X320" s="7">
        <f t="shared" si="68"/>
        <v>3.3337255797049816</v>
      </c>
      <c r="Y320" s="36">
        <v>114624.01202103682</v>
      </c>
      <c r="Z320" s="36">
        <f t="shared" si="69"/>
        <v>3821.250009229417</v>
      </c>
      <c r="AA320" s="6">
        <f t="shared" si="70"/>
        <v>1803997570.6214693</v>
      </c>
      <c r="AB320" s="7">
        <f t="shared" si="71"/>
        <v>0.3915548937001399</v>
      </c>
      <c r="AC320" s="7">
        <f t="shared" si="72"/>
        <v>1.4812776599690385</v>
      </c>
      <c r="AD320" s="7">
        <f t="shared" si="73"/>
        <v>0.5464520995227264</v>
      </c>
      <c r="AE320" s="7">
        <f t="shared" si="74"/>
        <v>2.419284653191905</v>
      </c>
    </row>
    <row r="321" spans="1:31" ht="12.75">
      <c r="A321" s="1" t="s">
        <v>641</v>
      </c>
      <c r="B321" s="1" t="s">
        <v>642</v>
      </c>
      <c r="C321" s="2" t="s">
        <v>601</v>
      </c>
      <c r="D321" s="1"/>
      <c r="E321" s="3">
        <v>393260310</v>
      </c>
      <c r="F321" s="4">
        <v>58.7</v>
      </c>
      <c r="G321" s="5">
        <f t="shared" si="60"/>
        <v>0.5870000000000001</v>
      </c>
      <c r="H321" s="4">
        <v>2566500.37</v>
      </c>
      <c r="I321" s="4">
        <v>0</v>
      </c>
      <c r="J321" s="4">
        <v>0</v>
      </c>
      <c r="K321" s="4">
        <v>65075.95</v>
      </c>
      <c r="L321" s="6">
        <f t="shared" si="61"/>
        <v>2631576.3200000003</v>
      </c>
      <c r="M321" s="4">
        <v>9961448</v>
      </c>
      <c r="N321" s="4">
        <v>0</v>
      </c>
      <c r="O321" s="4">
        <v>0</v>
      </c>
      <c r="P321" s="6">
        <f t="shared" si="62"/>
        <v>9961448</v>
      </c>
      <c r="Q321" s="4">
        <v>3889856.42</v>
      </c>
      <c r="R321" s="4">
        <v>0</v>
      </c>
      <c r="S321" s="6">
        <f t="shared" si="63"/>
        <v>3889856.42</v>
      </c>
      <c r="T321" s="6">
        <f t="shared" si="64"/>
        <v>16482880.74</v>
      </c>
      <c r="U321" s="7">
        <f t="shared" si="65"/>
        <v>0.9891301819906514</v>
      </c>
      <c r="V321" s="7">
        <f t="shared" si="66"/>
        <v>2.533041791072178</v>
      </c>
      <c r="W321" s="7">
        <f t="shared" si="67"/>
        <v>0.6691690600559208</v>
      </c>
      <c r="X321" s="7">
        <f t="shared" si="68"/>
        <v>4.191341033118751</v>
      </c>
      <c r="Y321" s="36">
        <v>77709.99043977055</v>
      </c>
      <c r="Z321" s="36">
        <f t="shared" si="69"/>
        <v>3257.090716134762</v>
      </c>
      <c r="AA321" s="6">
        <f t="shared" si="70"/>
        <v>669949420.7836455</v>
      </c>
      <c r="AB321" s="7">
        <f t="shared" si="71"/>
        <v>0.3928022382528256</v>
      </c>
      <c r="AC321" s="7">
        <f t="shared" si="72"/>
        <v>1.4868955313593688</v>
      </c>
      <c r="AD321" s="7">
        <f t="shared" si="73"/>
        <v>0.5806194168285125</v>
      </c>
      <c r="AE321" s="7">
        <f t="shared" si="74"/>
        <v>2.460317186440707</v>
      </c>
    </row>
    <row r="322" spans="1:31" ht="12.75">
      <c r="A322" s="1" t="s">
        <v>643</v>
      </c>
      <c r="B322" s="1" t="s">
        <v>644</v>
      </c>
      <c r="C322" s="2" t="s">
        <v>601</v>
      </c>
      <c r="D322" s="1"/>
      <c r="E322" s="3">
        <v>198547184</v>
      </c>
      <c r="F322" s="4">
        <v>50.45</v>
      </c>
      <c r="G322" s="5">
        <f aca="true" t="shared" si="75" ref="G322:G385">F322/100</f>
        <v>0.5045000000000001</v>
      </c>
      <c r="H322" s="4">
        <v>1552783.58</v>
      </c>
      <c r="I322" s="4">
        <v>0</v>
      </c>
      <c r="J322" s="4">
        <v>0</v>
      </c>
      <c r="K322" s="4">
        <v>39375.87</v>
      </c>
      <c r="L322" s="6">
        <f aca="true" t="shared" si="76" ref="L322:L385">SUM(H322:K322)</f>
        <v>1592159.4500000002</v>
      </c>
      <c r="M322" s="4">
        <v>6916162</v>
      </c>
      <c r="N322" s="4">
        <v>0</v>
      </c>
      <c r="O322" s="4">
        <v>0</v>
      </c>
      <c r="P322" s="6">
        <f aca="true" t="shared" si="77" ref="P322:P385">SUM(M322:O322)</f>
        <v>6916162</v>
      </c>
      <c r="Q322" s="4">
        <v>3027687.03</v>
      </c>
      <c r="R322" s="4">
        <v>0</v>
      </c>
      <c r="S322" s="6">
        <f aca="true" t="shared" si="78" ref="S322:S385">Q322+R322</f>
        <v>3027687.03</v>
      </c>
      <c r="T322" s="6">
        <f aca="true" t="shared" si="79" ref="T322:T385">L322+P322+S322</f>
        <v>11536008.479999999</v>
      </c>
      <c r="U322" s="7">
        <f aca="true" t="shared" si="80" ref="U322:U385">(S322/E322)*100</f>
        <v>1.5249206606727799</v>
      </c>
      <c r="V322" s="7">
        <f aca="true" t="shared" si="81" ref="V322:V385">(P322/E322)*100</f>
        <v>3.483384584291057</v>
      </c>
      <c r="W322" s="7">
        <f aca="true" t="shared" si="82" ref="W322:W385">(L322/E322)*100</f>
        <v>0.8019048258070486</v>
      </c>
      <c r="X322" s="7">
        <f aca="true" t="shared" si="83" ref="X322:X385">(T322/E322)*100</f>
        <v>5.810210070770885</v>
      </c>
      <c r="Y322" s="36">
        <v>69980.35190615836</v>
      </c>
      <c r="Z322" s="36">
        <f aca="true" t="shared" si="84" ref="Z322:Z385">(Y322/100)*X322</f>
        <v>4066.005454012518</v>
      </c>
      <c r="AA322" s="6">
        <f aca="true" t="shared" si="85" ref="AA322:AA385">E322/G322</f>
        <v>393552396.43211097</v>
      </c>
      <c r="AB322" s="7">
        <f aca="true" t="shared" si="86" ref="AB322:AB385">(L322/AA322)*100</f>
        <v>0.404560984619656</v>
      </c>
      <c r="AC322" s="7">
        <f aca="true" t="shared" si="87" ref="AC322:AC385">(P322/AA322)*100</f>
        <v>1.7573675227748382</v>
      </c>
      <c r="AD322" s="7">
        <f aca="true" t="shared" si="88" ref="AD322:AD385">(Q322/AA322)*100</f>
        <v>0.7693224733094175</v>
      </c>
      <c r="AE322" s="7">
        <f aca="true" t="shared" si="89" ref="AE322:AE385">(T322/AA322)*100</f>
        <v>2.9312509807039118</v>
      </c>
    </row>
    <row r="323" spans="1:31" ht="12.75">
      <c r="A323" s="1" t="s">
        <v>645</v>
      </c>
      <c r="B323" s="1" t="s">
        <v>646</v>
      </c>
      <c r="C323" s="2" t="s">
        <v>601</v>
      </c>
      <c r="D323" s="3" t="s">
        <v>57</v>
      </c>
      <c r="E323" s="3">
        <v>3102532750</v>
      </c>
      <c r="F323" s="4">
        <v>54.23</v>
      </c>
      <c r="G323" s="5">
        <f t="shared" si="75"/>
        <v>0.5423</v>
      </c>
      <c r="H323" s="4">
        <v>22858716.79</v>
      </c>
      <c r="I323" s="4">
        <v>0</v>
      </c>
      <c r="J323" s="4">
        <v>0</v>
      </c>
      <c r="K323" s="4">
        <v>586378.85</v>
      </c>
      <c r="L323" s="6">
        <f t="shared" si="76"/>
        <v>23445095.64</v>
      </c>
      <c r="M323" s="4">
        <v>99888576</v>
      </c>
      <c r="N323" s="4">
        <v>0</v>
      </c>
      <c r="O323" s="4">
        <v>0</v>
      </c>
      <c r="P323" s="6">
        <f t="shared" si="77"/>
        <v>99888576</v>
      </c>
      <c r="Q323" s="4">
        <v>30715072</v>
      </c>
      <c r="R323" s="4">
        <v>0</v>
      </c>
      <c r="S323" s="6">
        <f t="shared" si="78"/>
        <v>30715072</v>
      </c>
      <c r="T323" s="6">
        <f t="shared" si="79"/>
        <v>154048743.64</v>
      </c>
      <c r="U323" s="7">
        <f t="shared" si="80"/>
        <v>0.9899999282843993</v>
      </c>
      <c r="V323" s="7">
        <f t="shared" si="81"/>
        <v>3.219581678871883</v>
      </c>
      <c r="W323" s="7">
        <f t="shared" si="82"/>
        <v>0.7556760082548686</v>
      </c>
      <c r="X323" s="7">
        <f t="shared" si="83"/>
        <v>4.965257615411151</v>
      </c>
      <c r="Y323" s="36">
        <v>71911.89434019716</v>
      </c>
      <c r="Z323" s="36">
        <f t="shared" si="84"/>
        <v>3570.61081011306</v>
      </c>
      <c r="AA323" s="6">
        <f t="shared" si="85"/>
        <v>5721063525.723769</v>
      </c>
      <c r="AB323" s="7">
        <f t="shared" si="86"/>
        <v>0.40980309927661523</v>
      </c>
      <c r="AC323" s="7">
        <f t="shared" si="87"/>
        <v>1.745979144452222</v>
      </c>
      <c r="AD323" s="7">
        <f t="shared" si="88"/>
        <v>0.5368769611086297</v>
      </c>
      <c r="AE323" s="7">
        <f t="shared" si="89"/>
        <v>2.692659204837467</v>
      </c>
    </row>
    <row r="324" spans="1:31" ht="12.75">
      <c r="A324" s="1" t="s">
        <v>647</v>
      </c>
      <c r="B324" s="1" t="s">
        <v>648</v>
      </c>
      <c r="C324" s="2" t="s">
        <v>649</v>
      </c>
      <c r="D324" s="1"/>
      <c r="E324" s="3">
        <v>113879251</v>
      </c>
      <c r="F324" s="4">
        <v>88.17</v>
      </c>
      <c r="G324" s="5">
        <f t="shared" si="75"/>
        <v>0.8817</v>
      </c>
      <c r="H324" s="9">
        <v>523353.04</v>
      </c>
      <c r="I324" s="4">
        <v>27673.17</v>
      </c>
      <c r="J324" s="4">
        <v>0</v>
      </c>
      <c r="K324" s="4">
        <v>26998.12</v>
      </c>
      <c r="L324" s="6">
        <f t="shared" si="76"/>
        <v>578024.33</v>
      </c>
      <c r="M324" s="4">
        <v>196500</v>
      </c>
      <c r="N324" s="4">
        <v>0</v>
      </c>
      <c r="O324" s="4">
        <v>0</v>
      </c>
      <c r="P324" s="6">
        <f t="shared" si="77"/>
        <v>196500</v>
      </c>
      <c r="Q324" s="4">
        <v>1119910.1</v>
      </c>
      <c r="R324" s="4">
        <v>0</v>
      </c>
      <c r="S324" s="6">
        <f t="shared" si="78"/>
        <v>1119910.1</v>
      </c>
      <c r="T324" s="6">
        <f t="shared" si="79"/>
        <v>1894434.4300000002</v>
      </c>
      <c r="U324" s="7">
        <f t="shared" si="80"/>
        <v>0.9834189197468467</v>
      </c>
      <c r="V324" s="7">
        <f t="shared" si="81"/>
        <v>0.17255118757323054</v>
      </c>
      <c r="W324" s="7">
        <f t="shared" si="82"/>
        <v>0.5075765118967984</v>
      </c>
      <c r="X324" s="7">
        <f t="shared" si="83"/>
        <v>1.6635466192168757</v>
      </c>
      <c r="Y324" s="36">
        <v>328984.8797250859</v>
      </c>
      <c r="Z324" s="36">
        <f t="shared" si="84"/>
        <v>5472.816844401372</v>
      </c>
      <c r="AA324" s="6">
        <f t="shared" si="85"/>
        <v>129158728.59249178</v>
      </c>
      <c r="AB324" s="7">
        <f t="shared" si="86"/>
        <v>0.44753021053940717</v>
      </c>
      <c r="AC324" s="7">
        <f t="shared" si="87"/>
        <v>0.15213838208331737</v>
      </c>
      <c r="AD324" s="7">
        <f t="shared" si="88"/>
        <v>0.8670804615407948</v>
      </c>
      <c r="AE324" s="7">
        <f t="shared" si="89"/>
        <v>1.4667490541635193</v>
      </c>
    </row>
    <row r="325" spans="1:31" ht="12.75">
      <c r="A325" s="1" t="s">
        <v>650</v>
      </c>
      <c r="B325" s="1" t="s">
        <v>651</v>
      </c>
      <c r="C325" s="2" t="s">
        <v>649</v>
      </c>
      <c r="D325" s="1"/>
      <c r="E325" s="3">
        <v>101695214</v>
      </c>
      <c r="F325" s="4">
        <v>98.45</v>
      </c>
      <c r="G325" s="5">
        <f t="shared" si="75"/>
        <v>0.9845</v>
      </c>
      <c r="H325" s="4">
        <v>442786.03</v>
      </c>
      <c r="I325" s="4">
        <v>23412.64</v>
      </c>
      <c r="J325" s="4">
        <v>8737.3</v>
      </c>
      <c r="K325" s="4">
        <v>22842.1</v>
      </c>
      <c r="L325" s="6">
        <f t="shared" si="76"/>
        <v>497778.07</v>
      </c>
      <c r="M325" s="4">
        <v>0</v>
      </c>
      <c r="N325" s="4">
        <v>1690782.97</v>
      </c>
      <c r="O325" s="4">
        <v>0</v>
      </c>
      <c r="P325" s="6">
        <f t="shared" si="77"/>
        <v>1690782.97</v>
      </c>
      <c r="Q325" s="4">
        <v>756471.86</v>
      </c>
      <c r="R325" s="4">
        <v>0</v>
      </c>
      <c r="S325" s="6">
        <f t="shared" si="78"/>
        <v>756471.86</v>
      </c>
      <c r="T325" s="6">
        <f t="shared" si="79"/>
        <v>2945032.9</v>
      </c>
      <c r="U325" s="7">
        <f t="shared" si="80"/>
        <v>0.7438618104486215</v>
      </c>
      <c r="V325" s="7">
        <f t="shared" si="81"/>
        <v>1.6625983696735225</v>
      </c>
      <c r="W325" s="7">
        <f t="shared" si="82"/>
        <v>0.4894803309032813</v>
      </c>
      <c r="X325" s="7">
        <f t="shared" si="83"/>
        <v>2.8959405110254255</v>
      </c>
      <c r="Y325" s="36">
        <v>150096.60869565216</v>
      </c>
      <c r="Z325" s="36">
        <f t="shared" si="84"/>
        <v>4346.708496892703</v>
      </c>
      <c r="AA325" s="6">
        <f t="shared" si="85"/>
        <v>103296306.75469781</v>
      </c>
      <c r="AB325" s="7">
        <f t="shared" si="86"/>
        <v>0.48189338577428037</v>
      </c>
      <c r="AC325" s="7">
        <f t="shared" si="87"/>
        <v>1.6368280949435832</v>
      </c>
      <c r="AD325" s="7">
        <f t="shared" si="88"/>
        <v>0.7323319523866678</v>
      </c>
      <c r="AE325" s="7">
        <f t="shared" si="89"/>
        <v>2.851053433104531</v>
      </c>
    </row>
    <row r="326" spans="1:31" ht="12.75">
      <c r="A326" s="1" t="s">
        <v>652</v>
      </c>
      <c r="B326" s="1" t="s">
        <v>653</v>
      </c>
      <c r="C326" s="2" t="s">
        <v>649</v>
      </c>
      <c r="D326" s="1"/>
      <c r="E326" s="3">
        <v>338956442</v>
      </c>
      <c r="F326" s="4">
        <v>101.33</v>
      </c>
      <c r="G326" s="5">
        <f t="shared" si="75"/>
        <v>1.0133</v>
      </c>
      <c r="H326" s="4">
        <v>1436381.38</v>
      </c>
      <c r="I326" s="4">
        <v>0</v>
      </c>
      <c r="J326" s="4">
        <v>28349.56</v>
      </c>
      <c r="K326" s="4">
        <v>74068.41</v>
      </c>
      <c r="L326" s="6">
        <f t="shared" si="76"/>
        <v>1538799.3499999999</v>
      </c>
      <c r="M326" s="4">
        <v>5264108.5</v>
      </c>
      <c r="N326" s="4">
        <v>0</v>
      </c>
      <c r="O326" s="4">
        <v>21116.5</v>
      </c>
      <c r="P326" s="6">
        <f t="shared" si="77"/>
        <v>5285225</v>
      </c>
      <c r="Q326" s="6">
        <v>6929761.19</v>
      </c>
      <c r="R326" s="4">
        <v>0</v>
      </c>
      <c r="S326" s="6">
        <f t="shared" si="78"/>
        <v>6929761.19</v>
      </c>
      <c r="T326" s="6">
        <f t="shared" si="79"/>
        <v>13753785.54</v>
      </c>
      <c r="U326" s="7">
        <f t="shared" si="80"/>
        <v>2.044440031619166</v>
      </c>
      <c r="V326" s="7">
        <f t="shared" si="81"/>
        <v>1.5592637711249044</v>
      </c>
      <c r="W326" s="7">
        <f t="shared" si="82"/>
        <v>0.45398144402282814</v>
      </c>
      <c r="X326" s="7">
        <f t="shared" si="83"/>
        <v>4.057685246766899</v>
      </c>
      <c r="Y326" s="36">
        <v>70683.14220183487</v>
      </c>
      <c r="Z326" s="36">
        <f t="shared" si="84"/>
        <v>2868.099433075121</v>
      </c>
      <c r="AA326" s="6">
        <f t="shared" si="85"/>
        <v>334507492.35172206</v>
      </c>
      <c r="AB326" s="7">
        <f t="shared" si="86"/>
        <v>0.4600193972283318</v>
      </c>
      <c r="AC326" s="7">
        <f t="shared" si="87"/>
        <v>1.5800019792808662</v>
      </c>
      <c r="AD326" s="7">
        <f t="shared" si="88"/>
        <v>2.071631084039701</v>
      </c>
      <c r="AE326" s="7">
        <f t="shared" si="89"/>
        <v>4.111652460548899</v>
      </c>
    </row>
    <row r="327" spans="1:31" ht="12.75">
      <c r="A327" s="1" t="s">
        <v>654</v>
      </c>
      <c r="B327" s="1" t="s">
        <v>655</v>
      </c>
      <c r="C327" s="2" t="s">
        <v>649</v>
      </c>
      <c r="D327" s="1"/>
      <c r="E327" s="3">
        <v>299757477</v>
      </c>
      <c r="F327" s="4">
        <v>88.12</v>
      </c>
      <c r="G327" s="5">
        <f t="shared" si="75"/>
        <v>0.8812000000000001</v>
      </c>
      <c r="H327" s="4">
        <v>1386336</v>
      </c>
      <c r="I327" s="4">
        <v>73307.85</v>
      </c>
      <c r="J327" s="4">
        <v>27357.33</v>
      </c>
      <c r="K327" s="4">
        <v>71510.77</v>
      </c>
      <c r="L327" s="6">
        <f t="shared" si="76"/>
        <v>1558511.9500000002</v>
      </c>
      <c r="M327" s="4">
        <v>2561824</v>
      </c>
      <c r="N327" s="4">
        <v>2531177.48</v>
      </c>
      <c r="O327" s="4">
        <v>0</v>
      </c>
      <c r="P327" s="6">
        <f t="shared" si="77"/>
        <v>5093001.48</v>
      </c>
      <c r="Q327" s="4">
        <v>2690185.97</v>
      </c>
      <c r="R327" s="4">
        <v>0</v>
      </c>
      <c r="S327" s="6">
        <f t="shared" si="78"/>
        <v>2690185.97</v>
      </c>
      <c r="T327" s="6">
        <f t="shared" si="79"/>
        <v>9341699.4</v>
      </c>
      <c r="U327" s="7">
        <f t="shared" si="80"/>
        <v>0.8974541675902885</v>
      </c>
      <c r="V327" s="7">
        <f t="shared" si="81"/>
        <v>1.6990406814773134</v>
      </c>
      <c r="W327" s="7">
        <f t="shared" si="82"/>
        <v>0.5199242953329235</v>
      </c>
      <c r="X327" s="7">
        <f t="shared" si="83"/>
        <v>3.116419144400525</v>
      </c>
      <c r="Y327" s="36">
        <v>167036.7172050099</v>
      </c>
      <c r="Z327" s="36">
        <f t="shared" si="84"/>
        <v>5205.5642331550935</v>
      </c>
      <c r="AA327" s="6">
        <f t="shared" si="85"/>
        <v>340169628.9151157</v>
      </c>
      <c r="AB327" s="7">
        <f t="shared" si="86"/>
        <v>0.45815728904737224</v>
      </c>
      <c r="AC327" s="7">
        <f t="shared" si="87"/>
        <v>1.4971946485178085</v>
      </c>
      <c r="AD327" s="7">
        <f t="shared" si="88"/>
        <v>0.7908366124805623</v>
      </c>
      <c r="AE327" s="7">
        <f t="shared" si="89"/>
        <v>2.746188550045743</v>
      </c>
    </row>
    <row r="328" spans="1:31" ht="12.75">
      <c r="A328" s="1" t="s">
        <v>656</v>
      </c>
      <c r="B328" s="1" t="s">
        <v>657</v>
      </c>
      <c r="C328" s="2" t="s">
        <v>649</v>
      </c>
      <c r="D328" s="1"/>
      <c r="E328" s="3">
        <v>206676192</v>
      </c>
      <c r="F328" s="4">
        <v>79.58</v>
      </c>
      <c r="G328" s="5">
        <f t="shared" si="75"/>
        <v>0.7958</v>
      </c>
      <c r="H328" s="4">
        <v>1056055.54</v>
      </c>
      <c r="I328" s="4">
        <v>0</v>
      </c>
      <c r="J328" s="4">
        <v>20858.42</v>
      </c>
      <c r="K328" s="4">
        <v>54530.56</v>
      </c>
      <c r="L328" s="6">
        <f t="shared" si="76"/>
        <v>1131444.52</v>
      </c>
      <c r="M328" s="4">
        <v>1702330</v>
      </c>
      <c r="N328" s="4">
        <v>0</v>
      </c>
      <c r="O328" s="4">
        <v>0</v>
      </c>
      <c r="P328" s="6">
        <f t="shared" si="77"/>
        <v>1702330</v>
      </c>
      <c r="Q328" s="4">
        <v>2080000</v>
      </c>
      <c r="R328" s="4">
        <v>0</v>
      </c>
      <c r="S328" s="6">
        <f t="shared" si="78"/>
        <v>2080000</v>
      </c>
      <c r="T328" s="6">
        <f t="shared" si="79"/>
        <v>4913774.52</v>
      </c>
      <c r="U328" s="7">
        <f t="shared" si="80"/>
        <v>1.0064052273616497</v>
      </c>
      <c r="V328" s="7">
        <f t="shared" si="81"/>
        <v>0.8236701012954604</v>
      </c>
      <c r="W328" s="7">
        <f t="shared" si="82"/>
        <v>0.5474479227873523</v>
      </c>
      <c r="X328" s="7">
        <f t="shared" si="83"/>
        <v>2.377523251444462</v>
      </c>
      <c r="Y328" s="36">
        <v>198592.85714285713</v>
      </c>
      <c r="Z328" s="36">
        <f t="shared" si="84"/>
        <v>4721.591354279313</v>
      </c>
      <c r="AA328" s="6">
        <f t="shared" si="85"/>
        <v>259708710.73133954</v>
      </c>
      <c r="AB328" s="7">
        <f t="shared" si="86"/>
        <v>0.43565905695417495</v>
      </c>
      <c r="AC328" s="7">
        <f t="shared" si="87"/>
        <v>0.6554766666109273</v>
      </c>
      <c r="AD328" s="7">
        <f t="shared" si="88"/>
        <v>0.8008972799344009</v>
      </c>
      <c r="AE328" s="7">
        <f t="shared" si="89"/>
        <v>1.892033003499503</v>
      </c>
    </row>
    <row r="329" spans="1:31" ht="12.75">
      <c r="A329" s="1" t="s">
        <v>658</v>
      </c>
      <c r="B329" s="1" t="s">
        <v>659</v>
      </c>
      <c r="C329" s="2" t="s">
        <v>649</v>
      </c>
      <c r="D329" s="1"/>
      <c r="E329" s="3">
        <v>395828079</v>
      </c>
      <c r="F329" s="4">
        <v>86.74</v>
      </c>
      <c r="G329" s="5">
        <f t="shared" si="75"/>
        <v>0.8674</v>
      </c>
      <c r="H329" s="4">
        <v>1912528.09</v>
      </c>
      <c r="I329" s="4">
        <v>0</v>
      </c>
      <c r="J329" s="4">
        <v>37739.65</v>
      </c>
      <c r="K329" s="4">
        <v>98660.69</v>
      </c>
      <c r="L329" s="6">
        <f t="shared" si="76"/>
        <v>2048928.43</v>
      </c>
      <c r="M329" s="4">
        <v>4434208.5</v>
      </c>
      <c r="N329" s="4">
        <v>0</v>
      </c>
      <c r="O329" s="4">
        <v>0</v>
      </c>
      <c r="P329" s="6">
        <f t="shared" si="77"/>
        <v>4434208.5</v>
      </c>
      <c r="Q329" s="4">
        <v>4663852.89</v>
      </c>
      <c r="R329" s="4">
        <v>0</v>
      </c>
      <c r="S329" s="6">
        <f t="shared" si="78"/>
        <v>4663852.89</v>
      </c>
      <c r="T329" s="6">
        <f t="shared" si="79"/>
        <v>11146989.82</v>
      </c>
      <c r="U329" s="7">
        <f t="shared" si="80"/>
        <v>1.1782521598221434</v>
      </c>
      <c r="V329" s="7">
        <f t="shared" si="81"/>
        <v>1.1202359648669593</v>
      </c>
      <c r="W329" s="7">
        <f t="shared" si="82"/>
        <v>0.5176308955080471</v>
      </c>
      <c r="X329" s="7">
        <f t="shared" si="83"/>
        <v>2.8161190201971498</v>
      </c>
      <c r="Y329" s="36">
        <v>124674.25029988005</v>
      </c>
      <c r="Z329" s="36">
        <f t="shared" si="84"/>
        <v>3510.9752759831244</v>
      </c>
      <c r="AA329" s="6">
        <f t="shared" si="85"/>
        <v>456338573.8990086</v>
      </c>
      <c r="AB329" s="7">
        <f t="shared" si="86"/>
        <v>0.44899303876367996</v>
      </c>
      <c r="AC329" s="7">
        <f t="shared" si="87"/>
        <v>0.9716926759256004</v>
      </c>
      <c r="AD329" s="7">
        <f t="shared" si="88"/>
        <v>1.022015923429727</v>
      </c>
      <c r="AE329" s="7">
        <f t="shared" si="89"/>
        <v>2.4427016381190074</v>
      </c>
    </row>
    <row r="330" spans="1:31" ht="12.75">
      <c r="A330" s="1" t="s">
        <v>660</v>
      </c>
      <c r="B330" s="1" t="s">
        <v>661</v>
      </c>
      <c r="C330" s="2" t="s">
        <v>649</v>
      </c>
      <c r="D330" s="1"/>
      <c r="E330" s="3">
        <v>256120213</v>
      </c>
      <c r="F330" s="4">
        <v>90.27</v>
      </c>
      <c r="G330" s="5">
        <f t="shared" si="75"/>
        <v>0.9027</v>
      </c>
      <c r="H330" s="4">
        <v>1193365.98</v>
      </c>
      <c r="I330" s="4">
        <v>0</v>
      </c>
      <c r="J330" s="4">
        <v>0</v>
      </c>
      <c r="K330" s="4">
        <v>61559.13</v>
      </c>
      <c r="L330" s="6">
        <f t="shared" si="76"/>
        <v>1254925.1099999999</v>
      </c>
      <c r="M330" s="4">
        <v>3878457</v>
      </c>
      <c r="N330" s="4">
        <v>0</v>
      </c>
      <c r="O330" s="4">
        <v>0</v>
      </c>
      <c r="P330" s="6">
        <f t="shared" si="77"/>
        <v>3878457</v>
      </c>
      <c r="Q330" s="4">
        <v>3122223.29</v>
      </c>
      <c r="R330" s="4">
        <v>0</v>
      </c>
      <c r="S330" s="6">
        <f t="shared" si="78"/>
        <v>3122223.29</v>
      </c>
      <c r="T330" s="6">
        <f t="shared" si="79"/>
        <v>8255605.399999999</v>
      </c>
      <c r="U330" s="7">
        <f t="shared" si="80"/>
        <v>1.2190460305450395</v>
      </c>
      <c r="V330" s="7">
        <f t="shared" si="81"/>
        <v>1.5143111723087628</v>
      </c>
      <c r="W330" s="7">
        <f t="shared" si="82"/>
        <v>0.48997503762032246</v>
      </c>
      <c r="X330" s="7">
        <f t="shared" si="83"/>
        <v>3.2233322404741243</v>
      </c>
      <c r="Y330" s="36">
        <v>117723.79619260918</v>
      </c>
      <c r="Z330" s="36">
        <f t="shared" si="84"/>
        <v>3794.6290773864216</v>
      </c>
      <c r="AA330" s="6">
        <f t="shared" si="85"/>
        <v>283726833.9426166</v>
      </c>
      <c r="AB330" s="7">
        <f t="shared" si="86"/>
        <v>0.4423004664598651</v>
      </c>
      <c r="AC330" s="7">
        <f t="shared" si="87"/>
        <v>1.3669686952431201</v>
      </c>
      <c r="AD330" s="7">
        <f t="shared" si="88"/>
        <v>1.100432851773007</v>
      </c>
      <c r="AE330" s="7">
        <f t="shared" si="89"/>
        <v>2.909702013475992</v>
      </c>
    </row>
    <row r="331" spans="1:31" ht="12.75">
      <c r="A331" s="1" t="s">
        <v>662</v>
      </c>
      <c r="B331" s="1" t="s">
        <v>663</v>
      </c>
      <c r="C331" s="2" t="s">
        <v>649</v>
      </c>
      <c r="D331" s="1"/>
      <c r="E331" s="3">
        <v>554369917</v>
      </c>
      <c r="F331" s="4">
        <v>95.04</v>
      </c>
      <c r="G331" s="5">
        <f t="shared" si="75"/>
        <v>0.9504</v>
      </c>
      <c r="H331" s="4">
        <v>2389274.76</v>
      </c>
      <c r="I331" s="4">
        <v>126347.29</v>
      </c>
      <c r="J331" s="4">
        <v>0</v>
      </c>
      <c r="K331" s="4">
        <v>123243.81</v>
      </c>
      <c r="L331" s="6">
        <f t="shared" si="76"/>
        <v>2638865.86</v>
      </c>
      <c r="M331" s="4">
        <v>5116418</v>
      </c>
      <c r="N331" s="4">
        <v>0</v>
      </c>
      <c r="O331" s="4">
        <v>0</v>
      </c>
      <c r="P331" s="6">
        <f t="shared" si="77"/>
        <v>5116418</v>
      </c>
      <c r="Q331" s="4">
        <v>3284000</v>
      </c>
      <c r="R331" s="4">
        <v>0</v>
      </c>
      <c r="S331" s="6">
        <f t="shared" si="78"/>
        <v>3284000</v>
      </c>
      <c r="T331" s="6">
        <f t="shared" si="79"/>
        <v>11039283.86</v>
      </c>
      <c r="U331" s="7">
        <f t="shared" si="80"/>
        <v>0.5923842364628166</v>
      </c>
      <c r="V331" s="7">
        <f t="shared" si="81"/>
        <v>0.9229248996207707</v>
      </c>
      <c r="W331" s="7">
        <f t="shared" si="82"/>
        <v>0.47601173495855476</v>
      </c>
      <c r="X331" s="7">
        <f t="shared" si="83"/>
        <v>1.9913208710421422</v>
      </c>
      <c r="Y331" s="36">
        <v>260310.96563011457</v>
      </c>
      <c r="Z331" s="36">
        <f t="shared" si="84"/>
        <v>5183.626588203809</v>
      </c>
      <c r="AA331" s="6">
        <f t="shared" si="85"/>
        <v>583301680.3451178</v>
      </c>
      <c r="AB331" s="7">
        <f t="shared" si="86"/>
        <v>0.4524015529046105</v>
      </c>
      <c r="AC331" s="7">
        <f t="shared" si="87"/>
        <v>0.8771478245995806</v>
      </c>
      <c r="AD331" s="7">
        <f t="shared" si="88"/>
        <v>0.5630019783342609</v>
      </c>
      <c r="AE331" s="7">
        <f t="shared" si="89"/>
        <v>1.8925513558384517</v>
      </c>
    </row>
    <row r="332" spans="1:31" ht="12.75">
      <c r="A332" s="1" t="s">
        <v>664</v>
      </c>
      <c r="B332" s="1" t="s">
        <v>665</v>
      </c>
      <c r="C332" s="2" t="s">
        <v>649</v>
      </c>
      <c r="D332" s="1"/>
      <c r="E332" s="3">
        <v>1122087608</v>
      </c>
      <c r="F332" s="4">
        <v>83.33</v>
      </c>
      <c r="G332" s="5">
        <f t="shared" si="75"/>
        <v>0.8332999999999999</v>
      </c>
      <c r="H332" s="4">
        <v>5664421.66</v>
      </c>
      <c r="I332" s="4">
        <v>299465.47</v>
      </c>
      <c r="J332" s="4">
        <v>0</v>
      </c>
      <c r="K332" s="4">
        <v>292250.61</v>
      </c>
      <c r="L332" s="6">
        <f t="shared" si="76"/>
        <v>6256137.74</v>
      </c>
      <c r="M332" s="4">
        <v>10625623</v>
      </c>
      <c r="N332" s="4">
        <v>3417159.67</v>
      </c>
      <c r="O332" s="4">
        <v>0</v>
      </c>
      <c r="P332" s="6">
        <f t="shared" si="77"/>
        <v>14042782.67</v>
      </c>
      <c r="Q332" s="4">
        <v>2575000</v>
      </c>
      <c r="R332" s="4">
        <v>0</v>
      </c>
      <c r="S332" s="6">
        <f t="shared" si="78"/>
        <v>2575000</v>
      </c>
      <c r="T332" s="6">
        <f t="shared" si="79"/>
        <v>22873920.41</v>
      </c>
      <c r="U332" s="7">
        <f t="shared" si="80"/>
        <v>0.2294829727769349</v>
      </c>
      <c r="V332" s="7">
        <f t="shared" si="81"/>
        <v>1.2514871895813682</v>
      </c>
      <c r="W332" s="7">
        <f t="shared" si="82"/>
        <v>0.5575444996804563</v>
      </c>
      <c r="X332" s="7">
        <f t="shared" si="83"/>
        <v>2.0385146620387595</v>
      </c>
      <c r="Y332" s="36">
        <v>351054.52073419443</v>
      </c>
      <c r="Z332" s="36">
        <f t="shared" si="84"/>
        <v>7156.29787691645</v>
      </c>
      <c r="AA332" s="6">
        <f t="shared" si="85"/>
        <v>1346558991.9596784</v>
      </c>
      <c r="AB332" s="7">
        <f t="shared" si="86"/>
        <v>0.46460183158372426</v>
      </c>
      <c r="AC332" s="7">
        <f t="shared" si="87"/>
        <v>1.042864275078154</v>
      </c>
      <c r="AD332" s="7">
        <f t="shared" si="88"/>
        <v>0.19122816121501984</v>
      </c>
      <c r="AE332" s="7">
        <f t="shared" si="89"/>
        <v>1.6986942678768984</v>
      </c>
    </row>
    <row r="333" spans="1:31" ht="12.75">
      <c r="A333" s="1" t="s">
        <v>666</v>
      </c>
      <c r="B333" s="1" t="s">
        <v>667</v>
      </c>
      <c r="C333" s="2" t="s">
        <v>649</v>
      </c>
      <c r="D333" s="1"/>
      <c r="E333" s="3">
        <v>555363575</v>
      </c>
      <c r="F333" s="4">
        <v>101.76</v>
      </c>
      <c r="G333" s="5">
        <f t="shared" si="75"/>
        <v>1.0176</v>
      </c>
      <c r="H333" s="4">
        <v>2378106.58</v>
      </c>
      <c r="I333" s="4">
        <v>125746.42</v>
      </c>
      <c r="J333" s="4">
        <v>0</v>
      </c>
      <c r="K333" s="4">
        <v>122678.83</v>
      </c>
      <c r="L333" s="6">
        <f t="shared" si="76"/>
        <v>2626531.83</v>
      </c>
      <c r="M333" s="4">
        <v>880501</v>
      </c>
      <c r="N333" s="4">
        <v>0</v>
      </c>
      <c r="O333" s="4">
        <v>0</v>
      </c>
      <c r="P333" s="6">
        <f t="shared" si="77"/>
        <v>880501</v>
      </c>
      <c r="Q333" s="4">
        <v>1819595.84</v>
      </c>
      <c r="R333" s="4">
        <v>0</v>
      </c>
      <c r="S333" s="6">
        <f t="shared" si="78"/>
        <v>1819595.84</v>
      </c>
      <c r="T333" s="6">
        <f t="shared" si="79"/>
        <v>5326628.67</v>
      </c>
      <c r="U333" s="7">
        <f t="shared" si="80"/>
        <v>0.32764047227980336</v>
      </c>
      <c r="V333" s="7">
        <f t="shared" si="81"/>
        <v>0.15854496759172584</v>
      </c>
      <c r="W333" s="7">
        <f t="shared" si="82"/>
        <v>0.47293916062103997</v>
      </c>
      <c r="X333" s="7">
        <f t="shared" si="83"/>
        <v>0.9591246004925691</v>
      </c>
      <c r="Y333" s="36">
        <v>609886.4801864802</v>
      </c>
      <c r="Z333" s="36">
        <f t="shared" si="84"/>
        <v>5849.57126654677</v>
      </c>
      <c r="AA333" s="6">
        <f t="shared" si="85"/>
        <v>545758230.149371</v>
      </c>
      <c r="AB333" s="7">
        <f t="shared" si="86"/>
        <v>0.4812628898479704</v>
      </c>
      <c r="AC333" s="7">
        <f t="shared" si="87"/>
        <v>0.16133535902134022</v>
      </c>
      <c r="AD333" s="7">
        <f t="shared" si="88"/>
        <v>0.333406944591928</v>
      </c>
      <c r="AE333" s="7">
        <f t="shared" si="89"/>
        <v>0.9760051934612385</v>
      </c>
    </row>
    <row r="334" spans="1:31" ht="12.75">
      <c r="A334" s="1" t="s">
        <v>668</v>
      </c>
      <c r="B334" s="1" t="s">
        <v>669</v>
      </c>
      <c r="C334" s="2" t="s">
        <v>649</v>
      </c>
      <c r="D334" s="1"/>
      <c r="E334" s="3">
        <v>957092824</v>
      </c>
      <c r="F334" s="4">
        <v>91.27</v>
      </c>
      <c r="G334" s="5">
        <f t="shared" si="75"/>
        <v>0.9127</v>
      </c>
      <c r="H334" s="4">
        <v>4615652.05</v>
      </c>
      <c r="I334" s="4">
        <v>244095.45</v>
      </c>
      <c r="J334" s="4">
        <v>0</v>
      </c>
      <c r="K334" s="4">
        <v>238081.15</v>
      </c>
      <c r="L334" s="6">
        <f t="shared" si="76"/>
        <v>5097828.65</v>
      </c>
      <c r="M334" s="4">
        <v>7997845</v>
      </c>
      <c r="N334" s="4">
        <v>5490616.83</v>
      </c>
      <c r="O334" s="4">
        <v>0</v>
      </c>
      <c r="P334" s="6">
        <f t="shared" si="77"/>
        <v>13488461.83</v>
      </c>
      <c r="Q334" s="4">
        <v>8154430</v>
      </c>
      <c r="R334" s="4">
        <v>0</v>
      </c>
      <c r="S334" s="6">
        <f t="shared" si="78"/>
        <v>8154430</v>
      </c>
      <c r="T334" s="6">
        <f t="shared" si="79"/>
        <v>26740720.48</v>
      </c>
      <c r="U334" s="7">
        <f t="shared" si="80"/>
        <v>0.8519999100944049</v>
      </c>
      <c r="V334" s="7">
        <f t="shared" si="81"/>
        <v>1.4093159505289532</v>
      </c>
      <c r="W334" s="7">
        <f t="shared" si="82"/>
        <v>0.53263680618715</v>
      </c>
      <c r="X334" s="7">
        <f t="shared" si="83"/>
        <v>2.7939526668105077</v>
      </c>
      <c r="Y334" s="36">
        <v>144016.47421093148</v>
      </c>
      <c r="Z334" s="36">
        <f t="shared" si="84"/>
        <v>4023.752121862787</v>
      </c>
      <c r="AA334" s="6">
        <f t="shared" si="85"/>
        <v>1048639009.5321574</v>
      </c>
      <c r="AB334" s="7">
        <f t="shared" si="86"/>
        <v>0.48613761300701175</v>
      </c>
      <c r="AC334" s="7">
        <f t="shared" si="87"/>
        <v>1.2862826680477752</v>
      </c>
      <c r="AD334" s="7">
        <f t="shared" si="88"/>
        <v>0.7776203179431631</v>
      </c>
      <c r="AE334" s="7">
        <f t="shared" si="89"/>
        <v>2.5500405989979504</v>
      </c>
    </row>
    <row r="335" spans="1:31" ht="12.75">
      <c r="A335" s="1" t="s">
        <v>670</v>
      </c>
      <c r="B335" s="1" t="s">
        <v>671</v>
      </c>
      <c r="C335" s="2" t="s">
        <v>649</v>
      </c>
      <c r="D335" s="1"/>
      <c r="E335" s="3">
        <v>77139039</v>
      </c>
      <c r="F335" s="4">
        <v>92.36</v>
      </c>
      <c r="G335" s="5">
        <f t="shared" si="75"/>
        <v>0.9236</v>
      </c>
      <c r="H335" s="4">
        <v>354693.02</v>
      </c>
      <c r="I335" s="4">
        <v>18754.65</v>
      </c>
      <c r="J335" s="4">
        <v>6999</v>
      </c>
      <c r="K335" s="4">
        <v>18297.62</v>
      </c>
      <c r="L335" s="6">
        <f t="shared" si="76"/>
        <v>398744.29000000004</v>
      </c>
      <c r="M335" s="4">
        <v>784023.02</v>
      </c>
      <c r="N335" s="4">
        <v>336449.71</v>
      </c>
      <c r="O335" s="4">
        <v>0</v>
      </c>
      <c r="P335" s="6">
        <f t="shared" si="77"/>
        <v>1120472.73</v>
      </c>
      <c r="Q335" s="4">
        <v>318483</v>
      </c>
      <c r="R335" s="4">
        <v>0</v>
      </c>
      <c r="S335" s="6">
        <f t="shared" si="78"/>
        <v>318483</v>
      </c>
      <c r="T335" s="6">
        <f t="shared" si="79"/>
        <v>1837700.02</v>
      </c>
      <c r="U335" s="7">
        <f t="shared" si="80"/>
        <v>0.41286876804363615</v>
      </c>
      <c r="V335" s="7">
        <f t="shared" si="81"/>
        <v>1.4525365424892058</v>
      </c>
      <c r="W335" s="7">
        <f t="shared" si="82"/>
        <v>0.5169163307829127</v>
      </c>
      <c r="X335" s="7">
        <f t="shared" si="83"/>
        <v>2.3823216413157544</v>
      </c>
      <c r="Y335" s="36">
        <v>119337.6</v>
      </c>
      <c r="Z335" s="36">
        <f t="shared" si="84"/>
        <v>2843.0054710268296</v>
      </c>
      <c r="AA335" s="6">
        <f t="shared" si="85"/>
        <v>83519964.27024686</v>
      </c>
      <c r="AB335" s="7">
        <f t="shared" si="86"/>
        <v>0.47742392311109816</v>
      </c>
      <c r="AC335" s="7">
        <f t="shared" si="87"/>
        <v>1.3415627506430303</v>
      </c>
      <c r="AD335" s="7">
        <f t="shared" si="88"/>
        <v>0.3813255941651023</v>
      </c>
      <c r="AE335" s="7">
        <f t="shared" si="89"/>
        <v>2.2003122679192306</v>
      </c>
    </row>
    <row r="336" spans="1:31" ht="12.75">
      <c r="A336" s="1" t="s">
        <v>672</v>
      </c>
      <c r="B336" s="1" t="s">
        <v>673</v>
      </c>
      <c r="C336" s="2" t="s">
        <v>649</v>
      </c>
      <c r="D336" s="1"/>
      <c r="E336" s="3">
        <v>524189343</v>
      </c>
      <c r="F336" s="4">
        <v>84.55</v>
      </c>
      <c r="G336" s="5">
        <f t="shared" si="75"/>
        <v>0.8454999999999999</v>
      </c>
      <c r="H336" s="4">
        <v>2582693.54</v>
      </c>
      <c r="I336" s="4">
        <v>136566.93</v>
      </c>
      <c r="J336" s="4">
        <v>0</v>
      </c>
      <c r="K336" s="4">
        <v>133231.39</v>
      </c>
      <c r="L336" s="6">
        <f t="shared" si="76"/>
        <v>2852491.8600000003</v>
      </c>
      <c r="M336" s="4">
        <v>6702749</v>
      </c>
      <c r="N336" s="4">
        <v>2452653.69</v>
      </c>
      <c r="O336" s="4">
        <v>0</v>
      </c>
      <c r="P336" s="6">
        <f t="shared" si="77"/>
        <v>9155402.69</v>
      </c>
      <c r="Q336" s="4">
        <v>3089389.96</v>
      </c>
      <c r="R336" s="4">
        <v>0</v>
      </c>
      <c r="S336" s="6">
        <f t="shared" si="78"/>
        <v>3089389.96</v>
      </c>
      <c r="T336" s="6">
        <f t="shared" si="79"/>
        <v>15097284.510000002</v>
      </c>
      <c r="U336" s="7">
        <f t="shared" si="80"/>
        <v>0.5893652744481682</v>
      </c>
      <c r="V336" s="7">
        <f t="shared" si="81"/>
        <v>1.74658314066488</v>
      </c>
      <c r="W336" s="7">
        <f t="shared" si="82"/>
        <v>0.5441720435739572</v>
      </c>
      <c r="X336" s="7">
        <f t="shared" si="83"/>
        <v>2.8801204586870055</v>
      </c>
      <c r="Y336" s="36">
        <v>248540.79079079078</v>
      </c>
      <c r="Z336" s="36">
        <f t="shared" si="84"/>
        <v>7158.274163748034</v>
      </c>
      <c r="AA336" s="6">
        <f t="shared" si="85"/>
        <v>619975568.3027794</v>
      </c>
      <c r="AB336" s="7">
        <f t="shared" si="86"/>
        <v>0.4600974628417809</v>
      </c>
      <c r="AC336" s="7">
        <f t="shared" si="87"/>
        <v>1.4767360454321559</v>
      </c>
      <c r="AD336" s="7">
        <f t="shared" si="88"/>
        <v>0.4983083395459263</v>
      </c>
      <c r="AE336" s="7">
        <f t="shared" si="89"/>
        <v>2.4351418478198634</v>
      </c>
    </row>
    <row r="337" spans="1:31" ht="12.75">
      <c r="A337" s="1" t="s">
        <v>674</v>
      </c>
      <c r="B337" s="1" t="s">
        <v>675</v>
      </c>
      <c r="C337" s="2" t="s">
        <v>649</v>
      </c>
      <c r="D337" s="1"/>
      <c r="E337" s="3">
        <v>67804109</v>
      </c>
      <c r="F337" s="4">
        <v>92.17</v>
      </c>
      <c r="G337" s="5">
        <f t="shared" si="75"/>
        <v>0.9217</v>
      </c>
      <c r="H337" s="4">
        <v>322753.91</v>
      </c>
      <c r="I337" s="4">
        <v>17065.85</v>
      </c>
      <c r="J337" s="4">
        <v>6368.76</v>
      </c>
      <c r="K337" s="4">
        <v>16649.98</v>
      </c>
      <c r="L337" s="6">
        <f t="shared" si="76"/>
        <v>362838.49999999994</v>
      </c>
      <c r="M337" s="4">
        <v>1127457</v>
      </c>
      <c r="N337" s="4">
        <v>283660.96</v>
      </c>
      <c r="O337" s="4">
        <v>0</v>
      </c>
      <c r="P337" s="6">
        <f t="shared" si="77"/>
        <v>1411117.96</v>
      </c>
      <c r="Q337" s="4">
        <v>138794.99</v>
      </c>
      <c r="R337" s="4">
        <v>0</v>
      </c>
      <c r="S337" s="6">
        <f t="shared" si="78"/>
        <v>138794.99</v>
      </c>
      <c r="T337" s="6">
        <f t="shared" si="79"/>
        <v>1912751.45</v>
      </c>
      <c r="U337" s="7">
        <f t="shared" si="80"/>
        <v>0.20469996884702074</v>
      </c>
      <c r="V337" s="7">
        <f t="shared" si="81"/>
        <v>2.081168797601927</v>
      </c>
      <c r="W337" s="7">
        <f t="shared" si="82"/>
        <v>0.5351275982403957</v>
      </c>
      <c r="X337" s="7">
        <f t="shared" si="83"/>
        <v>2.8209963646893437</v>
      </c>
      <c r="Y337" s="36">
        <v>124037.60683760684</v>
      </c>
      <c r="Z337" s="36">
        <f t="shared" si="84"/>
        <v>3499.09637973655</v>
      </c>
      <c r="AA337" s="6">
        <f t="shared" si="85"/>
        <v>73564184.65878269</v>
      </c>
      <c r="AB337" s="7">
        <f t="shared" si="86"/>
        <v>0.4932271072981726</v>
      </c>
      <c r="AC337" s="7">
        <f t="shared" si="87"/>
        <v>1.9182132807496959</v>
      </c>
      <c r="AD337" s="7">
        <f t="shared" si="88"/>
        <v>0.188671961286299</v>
      </c>
      <c r="AE337" s="7">
        <f t="shared" si="89"/>
        <v>2.6001123493341676</v>
      </c>
    </row>
    <row r="338" spans="1:31" ht="12.75">
      <c r="A338" s="1" t="s">
        <v>676</v>
      </c>
      <c r="B338" s="1" t="s">
        <v>677</v>
      </c>
      <c r="C338" s="2" t="s">
        <v>649</v>
      </c>
      <c r="D338" s="1"/>
      <c r="E338" s="3">
        <v>468754311</v>
      </c>
      <c r="F338" s="4">
        <v>95.09</v>
      </c>
      <c r="G338" s="5">
        <f t="shared" si="75"/>
        <v>0.9509000000000001</v>
      </c>
      <c r="H338" s="4">
        <v>2179025</v>
      </c>
      <c r="I338" s="4">
        <v>0</v>
      </c>
      <c r="J338" s="4">
        <v>0</v>
      </c>
      <c r="K338" s="4">
        <v>112403.74</v>
      </c>
      <c r="L338" s="6">
        <f t="shared" si="76"/>
        <v>2291428.74</v>
      </c>
      <c r="M338" s="4">
        <v>4500604.5</v>
      </c>
      <c r="N338" s="4">
        <v>2181192.99</v>
      </c>
      <c r="O338" s="4">
        <v>0</v>
      </c>
      <c r="P338" s="6">
        <f t="shared" si="77"/>
        <v>6681797.49</v>
      </c>
      <c r="Q338" s="4">
        <v>4635039.92</v>
      </c>
      <c r="R338" s="4">
        <v>0</v>
      </c>
      <c r="S338" s="6">
        <f t="shared" si="78"/>
        <v>4635039.92</v>
      </c>
      <c r="T338" s="6">
        <f t="shared" si="79"/>
        <v>13608266.15</v>
      </c>
      <c r="U338" s="7">
        <f t="shared" si="80"/>
        <v>0.9887994224761381</v>
      </c>
      <c r="V338" s="7">
        <f t="shared" si="81"/>
        <v>1.4254370217407986</v>
      </c>
      <c r="W338" s="7">
        <f t="shared" si="82"/>
        <v>0.4888336354948212</v>
      </c>
      <c r="X338" s="7">
        <f t="shared" si="83"/>
        <v>2.9030700797117577</v>
      </c>
      <c r="Y338" s="36">
        <v>113072.73041076976</v>
      </c>
      <c r="Z338" s="36">
        <f t="shared" si="84"/>
        <v>3282.5806048681943</v>
      </c>
      <c r="AA338" s="6">
        <f t="shared" si="85"/>
        <v>492958577.13744867</v>
      </c>
      <c r="AB338" s="7">
        <f t="shared" si="86"/>
        <v>0.46483190399202545</v>
      </c>
      <c r="AC338" s="7">
        <f t="shared" si="87"/>
        <v>1.3554480639733255</v>
      </c>
      <c r="AD338" s="7">
        <f t="shared" si="88"/>
        <v>0.9402493708325598</v>
      </c>
      <c r="AE338" s="7">
        <f t="shared" si="89"/>
        <v>2.7605293387979106</v>
      </c>
    </row>
    <row r="339" spans="1:31" ht="12.75">
      <c r="A339" s="1" t="s">
        <v>678</v>
      </c>
      <c r="B339" s="1" t="s">
        <v>679</v>
      </c>
      <c r="C339" s="2" t="s">
        <v>649</v>
      </c>
      <c r="D339" s="1"/>
      <c r="E339" s="3">
        <v>2571467563</v>
      </c>
      <c r="F339" s="4">
        <v>97.47</v>
      </c>
      <c r="G339" s="5">
        <f t="shared" si="75"/>
        <v>0.9747</v>
      </c>
      <c r="H339" s="4">
        <v>11033826.52</v>
      </c>
      <c r="I339" s="4">
        <v>583944.7</v>
      </c>
      <c r="J339" s="4">
        <v>0</v>
      </c>
      <c r="K339" s="4">
        <v>566731.3</v>
      </c>
      <c r="L339" s="6">
        <f t="shared" si="76"/>
        <v>12184502.52</v>
      </c>
      <c r="M339" s="4">
        <v>27953631</v>
      </c>
      <c r="N339" s="4">
        <v>10349194.62</v>
      </c>
      <c r="O339" s="4">
        <v>0</v>
      </c>
      <c r="P339" s="6">
        <f t="shared" si="77"/>
        <v>38302825.62</v>
      </c>
      <c r="Q339" s="4">
        <v>5219079.64</v>
      </c>
      <c r="R339" s="4">
        <v>0</v>
      </c>
      <c r="S339" s="6">
        <f t="shared" si="78"/>
        <v>5219079.64</v>
      </c>
      <c r="T339" s="6">
        <f t="shared" si="79"/>
        <v>55706407.78</v>
      </c>
      <c r="U339" s="7">
        <f t="shared" si="80"/>
        <v>0.2029611306436689</v>
      </c>
      <c r="V339" s="7">
        <f t="shared" si="81"/>
        <v>1.4895317433175803</v>
      </c>
      <c r="W339" s="7">
        <f t="shared" si="82"/>
        <v>0.4738345797286652</v>
      </c>
      <c r="X339" s="7">
        <f t="shared" si="83"/>
        <v>2.166327453689915</v>
      </c>
      <c r="Y339" s="36">
        <v>171134.0664858893</v>
      </c>
      <c r="Z339" s="36">
        <f t="shared" si="84"/>
        <v>3707.324264899772</v>
      </c>
      <c r="AA339" s="6">
        <f t="shared" si="85"/>
        <v>2638214386.990869</v>
      </c>
      <c r="AB339" s="7">
        <f t="shared" si="86"/>
        <v>0.46184656486153</v>
      </c>
      <c r="AC339" s="7">
        <f t="shared" si="87"/>
        <v>1.4518465902116453</v>
      </c>
      <c r="AD339" s="7">
        <f t="shared" si="88"/>
        <v>0.1978262140383841</v>
      </c>
      <c r="AE339" s="7">
        <f t="shared" si="89"/>
        <v>2.1115193691115595</v>
      </c>
    </row>
    <row r="340" spans="1:31" ht="13.5" customHeight="1">
      <c r="A340" s="1" t="s">
        <v>680</v>
      </c>
      <c r="B340" s="1" t="s">
        <v>681</v>
      </c>
      <c r="C340" s="2" t="s">
        <v>649</v>
      </c>
      <c r="D340" s="3" t="s">
        <v>57</v>
      </c>
      <c r="E340" s="3">
        <v>222315105</v>
      </c>
      <c r="F340" s="4">
        <v>91.16</v>
      </c>
      <c r="G340" s="5">
        <f t="shared" si="75"/>
        <v>0.9116</v>
      </c>
      <c r="H340" s="4">
        <v>1035159.57</v>
      </c>
      <c r="I340" s="4">
        <v>54740.81</v>
      </c>
      <c r="J340" s="4">
        <v>0</v>
      </c>
      <c r="K340" s="4">
        <v>53397.09</v>
      </c>
      <c r="L340" s="6">
        <f t="shared" si="76"/>
        <v>1143297.47</v>
      </c>
      <c r="M340" s="4">
        <v>2257446</v>
      </c>
      <c r="N340" s="4">
        <v>2258463.52</v>
      </c>
      <c r="O340" s="4">
        <v>0</v>
      </c>
      <c r="P340" s="6">
        <f t="shared" si="77"/>
        <v>4515909.52</v>
      </c>
      <c r="Q340" s="4">
        <v>2935403.26</v>
      </c>
      <c r="R340" s="4">
        <v>0</v>
      </c>
      <c r="S340" s="6">
        <f t="shared" si="78"/>
        <v>2935403.26</v>
      </c>
      <c r="T340" s="6">
        <f t="shared" si="79"/>
        <v>8594610.25</v>
      </c>
      <c r="U340" s="7">
        <f t="shared" si="80"/>
        <v>1.3203795846440574</v>
      </c>
      <c r="V340" s="7">
        <f t="shared" si="81"/>
        <v>2.0313102521756226</v>
      </c>
      <c r="W340" s="7">
        <f t="shared" si="82"/>
        <v>0.5142689112374978</v>
      </c>
      <c r="X340" s="7">
        <f t="shared" si="83"/>
        <v>3.865958748057178</v>
      </c>
      <c r="Y340" s="36">
        <v>86665.19450800915</v>
      </c>
      <c r="Z340" s="36">
        <f t="shared" si="84"/>
        <v>3350.440668603149</v>
      </c>
      <c r="AA340" s="6">
        <f t="shared" si="85"/>
        <v>243873524.57218078</v>
      </c>
      <c r="AB340" s="7">
        <f t="shared" si="86"/>
        <v>0.468807539484103</v>
      </c>
      <c r="AC340" s="7">
        <f t="shared" si="87"/>
        <v>1.8517424258832973</v>
      </c>
      <c r="AD340" s="7">
        <f t="shared" si="88"/>
        <v>1.2036580293615227</v>
      </c>
      <c r="AE340" s="7">
        <f t="shared" si="89"/>
        <v>3.524207994728923</v>
      </c>
    </row>
    <row r="341" spans="1:31" ht="12.75">
      <c r="A341" s="1" t="s">
        <v>682</v>
      </c>
      <c r="B341" s="1" t="s">
        <v>683</v>
      </c>
      <c r="C341" s="2" t="s">
        <v>649</v>
      </c>
      <c r="D341" s="1"/>
      <c r="E341" s="3">
        <v>1764567173</v>
      </c>
      <c r="F341" s="4">
        <v>81.47</v>
      </c>
      <c r="G341" s="5">
        <f t="shared" si="75"/>
        <v>0.8147</v>
      </c>
      <c r="H341" s="4">
        <v>9026546.13</v>
      </c>
      <c r="I341" s="4">
        <v>477307.78</v>
      </c>
      <c r="J341" s="4">
        <v>0</v>
      </c>
      <c r="K341" s="4">
        <v>465636.33</v>
      </c>
      <c r="L341" s="6">
        <f t="shared" si="76"/>
        <v>9969490.24</v>
      </c>
      <c r="M341" s="4">
        <v>28497760</v>
      </c>
      <c r="N341" s="4">
        <v>0</v>
      </c>
      <c r="O341" s="4">
        <v>0</v>
      </c>
      <c r="P341" s="6">
        <f t="shared" si="77"/>
        <v>28497760</v>
      </c>
      <c r="Q341" s="4">
        <v>4898259.96</v>
      </c>
      <c r="R341" s="4">
        <v>0</v>
      </c>
      <c r="S341" s="6">
        <f t="shared" si="78"/>
        <v>4898259.96</v>
      </c>
      <c r="T341" s="6">
        <f t="shared" si="79"/>
        <v>43365510.2</v>
      </c>
      <c r="U341" s="7">
        <f t="shared" si="80"/>
        <v>0.2775898835107707</v>
      </c>
      <c r="V341" s="7">
        <f t="shared" si="81"/>
        <v>1.6150000088435283</v>
      </c>
      <c r="W341" s="7">
        <f t="shared" si="82"/>
        <v>0.564982188977852</v>
      </c>
      <c r="X341" s="7">
        <f t="shared" si="83"/>
        <v>2.457572081332151</v>
      </c>
      <c r="Y341" s="36">
        <v>297742.9363949979</v>
      </c>
      <c r="Z341" s="36">
        <f t="shared" si="84"/>
        <v>7317.247278982012</v>
      </c>
      <c r="AA341" s="6">
        <f t="shared" si="85"/>
        <v>2165910363.323923</v>
      </c>
      <c r="AB341" s="7">
        <f t="shared" si="86"/>
        <v>0.460290989360256</v>
      </c>
      <c r="AC341" s="7">
        <f t="shared" si="87"/>
        <v>1.3157405072048225</v>
      </c>
      <c r="AD341" s="7">
        <f t="shared" si="88"/>
        <v>0.22615247809622488</v>
      </c>
      <c r="AE341" s="7">
        <f t="shared" si="89"/>
        <v>2.0021839746613033</v>
      </c>
    </row>
    <row r="342" spans="1:31" ht="12.75">
      <c r="A342" s="1" t="s">
        <v>684</v>
      </c>
      <c r="B342" s="1" t="s">
        <v>685</v>
      </c>
      <c r="C342" s="2" t="s">
        <v>649</v>
      </c>
      <c r="D342" s="1"/>
      <c r="E342" s="3">
        <v>2503543522</v>
      </c>
      <c r="F342" s="4">
        <v>95.37</v>
      </c>
      <c r="G342" s="5">
        <f t="shared" si="75"/>
        <v>0.9537</v>
      </c>
      <c r="H342" s="4">
        <v>11168599.84</v>
      </c>
      <c r="I342" s="4">
        <v>590595.66</v>
      </c>
      <c r="J342" s="4">
        <v>220379.62</v>
      </c>
      <c r="K342" s="4">
        <v>576125.12</v>
      </c>
      <c r="L342" s="6">
        <f t="shared" si="76"/>
        <v>12555700.239999998</v>
      </c>
      <c r="M342" s="4">
        <v>32758006</v>
      </c>
      <c r="N342" s="4">
        <v>10108728.66</v>
      </c>
      <c r="O342" s="4">
        <v>0</v>
      </c>
      <c r="P342" s="6">
        <f t="shared" si="77"/>
        <v>42866734.66</v>
      </c>
      <c r="Q342" s="4">
        <v>5931950</v>
      </c>
      <c r="R342" s="4">
        <v>0</v>
      </c>
      <c r="S342" s="6">
        <f t="shared" si="78"/>
        <v>5931950</v>
      </c>
      <c r="T342" s="6">
        <f t="shared" si="79"/>
        <v>61354384.89999999</v>
      </c>
      <c r="U342" s="7">
        <f t="shared" si="80"/>
        <v>0.23694215610284886</v>
      </c>
      <c r="V342" s="7">
        <f t="shared" si="81"/>
        <v>1.7122424388993707</v>
      </c>
      <c r="W342" s="7">
        <f t="shared" si="82"/>
        <v>0.5015171547714758</v>
      </c>
      <c r="X342" s="7">
        <f t="shared" si="83"/>
        <v>2.450701749773695</v>
      </c>
      <c r="Y342" s="36">
        <v>142745.13436866982</v>
      </c>
      <c r="Z342" s="36">
        <f t="shared" si="84"/>
        <v>3498.2575056898036</v>
      </c>
      <c r="AA342" s="6">
        <f t="shared" si="85"/>
        <v>2625084955.4367204</v>
      </c>
      <c r="AB342" s="7">
        <f t="shared" si="86"/>
        <v>0.47829691050555645</v>
      </c>
      <c r="AC342" s="7">
        <f t="shared" si="87"/>
        <v>1.6329656139783295</v>
      </c>
      <c r="AD342" s="7">
        <f t="shared" si="88"/>
        <v>0.2259717342752869</v>
      </c>
      <c r="AE342" s="7">
        <f t="shared" si="89"/>
        <v>2.337234258759173</v>
      </c>
    </row>
    <row r="343" spans="1:31" ht="12.75">
      <c r="A343" s="1" t="s">
        <v>686</v>
      </c>
      <c r="B343" s="1" t="s">
        <v>687</v>
      </c>
      <c r="C343" s="2" t="s">
        <v>649</v>
      </c>
      <c r="D343" s="1"/>
      <c r="E343" s="3">
        <v>87416180</v>
      </c>
      <c r="F343" s="4">
        <v>83.48</v>
      </c>
      <c r="G343" s="5">
        <f t="shared" si="75"/>
        <v>0.8348</v>
      </c>
      <c r="H343" s="4">
        <v>436772.21</v>
      </c>
      <c r="I343" s="4">
        <v>23094.82</v>
      </c>
      <c r="J343" s="4">
        <v>0</v>
      </c>
      <c r="K343" s="4">
        <v>22531.72</v>
      </c>
      <c r="L343" s="6">
        <f t="shared" si="76"/>
        <v>482398.75</v>
      </c>
      <c r="M343" s="4">
        <v>283752</v>
      </c>
      <c r="N343" s="4">
        <v>0</v>
      </c>
      <c r="O343" s="4">
        <v>0</v>
      </c>
      <c r="P343" s="6">
        <f t="shared" si="77"/>
        <v>283752</v>
      </c>
      <c r="Q343" s="4">
        <v>1080489.73</v>
      </c>
      <c r="R343" s="4">
        <v>0</v>
      </c>
      <c r="S343" s="6">
        <f t="shared" si="78"/>
        <v>1080489.73</v>
      </c>
      <c r="T343" s="6">
        <f t="shared" si="79"/>
        <v>1846640.48</v>
      </c>
      <c r="U343" s="7">
        <f t="shared" si="80"/>
        <v>1.2360294512983752</v>
      </c>
      <c r="V343" s="7">
        <f t="shared" si="81"/>
        <v>0.32459894724294747</v>
      </c>
      <c r="W343" s="7">
        <f t="shared" si="82"/>
        <v>0.5518414897562443</v>
      </c>
      <c r="X343" s="7">
        <f t="shared" si="83"/>
        <v>2.112469888297567</v>
      </c>
      <c r="Y343" s="36">
        <v>220617.048346056</v>
      </c>
      <c r="Z343" s="36">
        <f t="shared" si="84"/>
        <v>4660.468714761319</v>
      </c>
      <c r="AA343" s="6">
        <f t="shared" si="85"/>
        <v>104715117.39338765</v>
      </c>
      <c r="AB343" s="7">
        <f t="shared" si="86"/>
        <v>0.4606772756485127</v>
      </c>
      <c r="AC343" s="7">
        <f t="shared" si="87"/>
        <v>0.27097520115841256</v>
      </c>
      <c r="AD343" s="7">
        <f t="shared" si="88"/>
        <v>1.0318373859438834</v>
      </c>
      <c r="AE343" s="7">
        <f t="shared" si="89"/>
        <v>1.7634898627508087</v>
      </c>
    </row>
    <row r="344" spans="1:31" ht="12.75">
      <c r="A344" s="1" t="s">
        <v>688</v>
      </c>
      <c r="B344" s="1" t="s">
        <v>689</v>
      </c>
      <c r="C344" s="2" t="s">
        <v>649</v>
      </c>
      <c r="D344" s="3" t="s">
        <v>57</v>
      </c>
      <c r="E344" s="3">
        <v>272907927</v>
      </c>
      <c r="F344" s="4">
        <v>95.74</v>
      </c>
      <c r="G344" s="5">
        <f t="shared" si="75"/>
        <v>0.9573999999999999</v>
      </c>
      <c r="H344" s="4">
        <v>1265493.61</v>
      </c>
      <c r="I344" s="4">
        <v>66933.83</v>
      </c>
      <c r="J344" s="4">
        <v>0</v>
      </c>
      <c r="K344" s="4">
        <v>65267.26</v>
      </c>
      <c r="L344" s="6">
        <f t="shared" si="76"/>
        <v>1397694.7000000002</v>
      </c>
      <c r="M344" s="4">
        <v>4458424</v>
      </c>
      <c r="N344" s="4">
        <v>0</v>
      </c>
      <c r="O344" s="4">
        <v>0</v>
      </c>
      <c r="P344" s="6">
        <f t="shared" si="77"/>
        <v>4458424</v>
      </c>
      <c r="Q344" s="4">
        <v>4270448.37</v>
      </c>
      <c r="R344" s="4">
        <v>0</v>
      </c>
      <c r="S344" s="6">
        <f t="shared" si="78"/>
        <v>4270448.37</v>
      </c>
      <c r="T344" s="6">
        <f t="shared" si="79"/>
        <v>10126567.07</v>
      </c>
      <c r="U344" s="7">
        <f t="shared" si="80"/>
        <v>1.564794550654441</v>
      </c>
      <c r="V344" s="7">
        <f t="shared" si="81"/>
        <v>1.6336733230911245</v>
      </c>
      <c r="W344" s="7">
        <f t="shared" si="82"/>
        <v>0.5121488098071992</v>
      </c>
      <c r="X344" s="7">
        <f t="shared" si="83"/>
        <v>3.710616683552765</v>
      </c>
      <c r="Y344" s="36">
        <v>76401.81818181818</v>
      </c>
      <c r="Z344" s="36">
        <f t="shared" si="84"/>
        <v>2834.978611992195</v>
      </c>
      <c r="AA344" s="6">
        <f t="shared" si="85"/>
        <v>285051104.0317527</v>
      </c>
      <c r="AB344" s="7">
        <f t="shared" si="86"/>
        <v>0.49033127050941244</v>
      </c>
      <c r="AC344" s="7">
        <f t="shared" si="87"/>
        <v>1.5640788395274423</v>
      </c>
      <c r="AD344" s="7">
        <f t="shared" si="88"/>
        <v>1.4981343027965617</v>
      </c>
      <c r="AE344" s="7">
        <f t="shared" si="89"/>
        <v>3.5525444128334165</v>
      </c>
    </row>
    <row r="345" spans="1:31" ht="12.75">
      <c r="A345" s="1" t="s">
        <v>690</v>
      </c>
      <c r="B345" s="1" t="s">
        <v>691</v>
      </c>
      <c r="C345" s="2" t="s">
        <v>649</v>
      </c>
      <c r="D345" s="1"/>
      <c r="E345" s="3">
        <v>325362907</v>
      </c>
      <c r="F345" s="4">
        <v>100.94</v>
      </c>
      <c r="G345" s="5">
        <f t="shared" si="75"/>
        <v>1.0094</v>
      </c>
      <c r="H345" s="4">
        <v>1369181.47</v>
      </c>
      <c r="I345" s="4">
        <v>0</v>
      </c>
      <c r="J345" s="4">
        <v>0</v>
      </c>
      <c r="K345" s="4">
        <v>70616.26</v>
      </c>
      <c r="L345" s="6">
        <f t="shared" si="76"/>
        <v>1439797.73</v>
      </c>
      <c r="M345" s="4">
        <v>5390508</v>
      </c>
      <c r="N345" s="4">
        <v>0</v>
      </c>
      <c r="O345" s="4">
        <v>0</v>
      </c>
      <c r="P345" s="6">
        <f t="shared" si="77"/>
        <v>5390508</v>
      </c>
      <c r="Q345" s="4">
        <v>2782327.6</v>
      </c>
      <c r="R345" s="4">
        <v>0</v>
      </c>
      <c r="S345" s="6">
        <f t="shared" si="78"/>
        <v>2782327.6</v>
      </c>
      <c r="T345" s="6">
        <f t="shared" si="79"/>
        <v>9612633.33</v>
      </c>
      <c r="U345" s="7">
        <f t="shared" si="80"/>
        <v>0.8551459124994849</v>
      </c>
      <c r="V345" s="7">
        <f t="shared" si="81"/>
        <v>1.6567678380129545</v>
      </c>
      <c r="W345" s="7">
        <f t="shared" si="82"/>
        <v>0.44252055136696944</v>
      </c>
      <c r="X345" s="7">
        <f t="shared" si="83"/>
        <v>2.954434301879409</v>
      </c>
      <c r="Y345" s="36">
        <v>119295.29349550503</v>
      </c>
      <c r="Z345" s="36">
        <f t="shared" si="84"/>
        <v>3524.501071558916</v>
      </c>
      <c r="AA345" s="6">
        <f t="shared" si="85"/>
        <v>322332977.0160491</v>
      </c>
      <c r="AB345" s="7">
        <f t="shared" si="86"/>
        <v>0.446680244549819</v>
      </c>
      <c r="AC345" s="7">
        <f t="shared" si="87"/>
        <v>1.6723414556902765</v>
      </c>
      <c r="AD345" s="7">
        <f t="shared" si="88"/>
        <v>0.8631842840769801</v>
      </c>
      <c r="AE345" s="7">
        <f t="shared" si="89"/>
        <v>2.982205984317076</v>
      </c>
    </row>
    <row r="346" spans="1:31" ht="12.75">
      <c r="A346" s="1" t="s">
        <v>692</v>
      </c>
      <c r="B346" s="1" t="s">
        <v>693</v>
      </c>
      <c r="C346" s="2" t="s">
        <v>649</v>
      </c>
      <c r="D346" s="1"/>
      <c r="E346" s="3">
        <v>621485276</v>
      </c>
      <c r="F346" s="4">
        <v>86.72</v>
      </c>
      <c r="G346" s="5">
        <f t="shared" si="75"/>
        <v>0.8672</v>
      </c>
      <c r="H346" s="4">
        <v>2991885.37</v>
      </c>
      <c r="I346" s="4">
        <v>158203.65</v>
      </c>
      <c r="J346" s="4">
        <v>0</v>
      </c>
      <c r="K346" s="4">
        <v>154336.55</v>
      </c>
      <c r="L346" s="6">
        <f t="shared" si="76"/>
        <v>3304425.57</v>
      </c>
      <c r="M346" s="4">
        <v>6266525</v>
      </c>
      <c r="N346" s="4">
        <v>3627179.22</v>
      </c>
      <c r="O346" s="4">
        <v>0</v>
      </c>
      <c r="P346" s="6">
        <f t="shared" si="77"/>
        <v>9893704.22</v>
      </c>
      <c r="Q346" s="4">
        <v>3915937.54</v>
      </c>
      <c r="R346" s="4">
        <v>0</v>
      </c>
      <c r="S346" s="6">
        <f t="shared" si="78"/>
        <v>3915937.54</v>
      </c>
      <c r="T346" s="6">
        <f t="shared" si="79"/>
        <v>17114067.330000002</v>
      </c>
      <c r="U346" s="7">
        <f t="shared" si="80"/>
        <v>0.6300933732821049</v>
      </c>
      <c r="V346" s="7">
        <f t="shared" si="81"/>
        <v>1.5919450712779237</v>
      </c>
      <c r="W346" s="7">
        <f t="shared" si="82"/>
        <v>0.5316981266664795</v>
      </c>
      <c r="X346" s="7">
        <f t="shared" si="83"/>
        <v>2.7537365712265083</v>
      </c>
      <c r="Y346" s="36">
        <v>248502.4128686327</v>
      </c>
      <c r="Z346" s="36">
        <f t="shared" si="84"/>
        <v>6843.101823543828</v>
      </c>
      <c r="AA346" s="6">
        <f t="shared" si="85"/>
        <v>716657375.4612546</v>
      </c>
      <c r="AB346" s="7">
        <f t="shared" si="86"/>
        <v>0.4610886154451711</v>
      </c>
      <c r="AC346" s="7">
        <f t="shared" si="87"/>
        <v>1.3805347658122156</v>
      </c>
      <c r="AD346" s="7">
        <f t="shared" si="88"/>
        <v>0.5464169733102414</v>
      </c>
      <c r="AE346" s="7">
        <f t="shared" si="89"/>
        <v>2.388040354567628</v>
      </c>
    </row>
    <row r="347" spans="1:31" ht="12.75">
      <c r="A347" s="1" t="s">
        <v>694</v>
      </c>
      <c r="B347" s="1" t="s">
        <v>695</v>
      </c>
      <c r="C347" s="2" t="s">
        <v>649</v>
      </c>
      <c r="D347" s="1"/>
      <c r="E347" s="3">
        <v>33905630</v>
      </c>
      <c r="F347" s="4">
        <v>86.23</v>
      </c>
      <c r="G347" s="5">
        <f t="shared" si="75"/>
        <v>0.8623000000000001</v>
      </c>
      <c r="H347" s="4">
        <v>164256.49</v>
      </c>
      <c r="I347" s="4">
        <v>8686.32</v>
      </c>
      <c r="J347" s="4">
        <v>0</v>
      </c>
      <c r="K347" s="4">
        <v>8472.46</v>
      </c>
      <c r="L347" s="6">
        <f t="shared" si="76"/>
        <v>181415.27</v>
      </c>
      <c r="M347" s="4">
        <v>0</v>
      </c>
      <c r="N347" s="4">
        <v>391714.17</v>
      </c>
      <c r="O347" s="4">
        <v>0</v>
      </c>
      <c r="P347" s="6">
        <f t="shared" si="77"/>
        <v>391714.17</v>
      </c>
      <c r="Q347" s="4">
        <v>275150</v>
      </c>
      <c r="R347" s="4">
        <v>0</v>
      </c>
      <c r="S347" s="6">
        <f t="shared" si="78"/>
        <v>275150</v>
      </c>
      <c r="T347" s="6">
        <f t="shared" si="79"/>
        <v>848279.44</v>
      </c>
      <c r="U347" s="7">
        <f t="shared" si="80"/>
        <v>0.8115171433180862</v>
      </c>
      <c r="V347" s="7">
        <f t="shared" si="81"/>
        <v>1.1553071569529898</v>
      </c>
      <c r="W347" s="7">
        <f t="shared" si="82"/>
        <v>0.535059428183461</v>
      </c>
      <c r="X347" s="7">
        <f t="shared" si="83"/>
        <v>2.501883728454537</v>
      </c>
      <c r="Y347" s="36">
        <v>229217.03703703705</v>
      </c>
      <c r="Z347" s="36">
        <f t="shared" si="84"/>
        <v>5734.7437524752395</v>
      </c>
      <c r="AA347" s="6">
        <f t="shared" si="85"/>
        <v>39319993.041864775</v>
      </c>
      <c r="AB347" s="7">
        <f t="shared" si="86"/>
        <v>0.4613817449225985</v>
      </c>
      <c r="AC347" s="7">
        <f t="shared" si="87"/>
        <v>0.9962213614405632</v>
      </c>
      <c r="AD347" s="7">
        <f t="shared" si="88"/>
        <v>0.6997712326831858</v>
      </c>
      <c r="AE347" s="7">
        <f t="shared" si="89"/>
        <v>2.1573743390463473</v>
      </c>
    </row>
    <row r="348" spans="1:31" ht="12.75">
      <c r="A348" s="1" t="s">
        <v>696</v>
      </c>
      <c r="B348" s="1" t="s">
        <v>697</v>
      </c>
      <c r="C348" s="2" t="s">
        <v>649</v>
      </c>
      <c r="D348" s="1"/>
      <c r="E348" s="3">
        <v>1294123049</v>
      </c>
      <c r="F348" s="4">
        <v>93.46</v>
      </c>
      <c r="G348" s="5">
        <f t="shared" si="75"/>
        <v>0.9346</v>
      </c>
      <c r="H348" s="4">
        <v>5824978.56</v>
      </c>
      <c r="I348" s="4">
        <v>0</v>
      </c>
      <c r="J348" s="4">
        <v>0</v>
      </c>
      <c r="K348" s="4">
        <v>300531.69</v>
      </c>
      <c r="L348" s="6">
        <f t="shared" si="76"/>
        <v>6125510.25</v>
      </c>
      <c r="M348" s="4">
        <v>21100438</v>
      </c>
      <c r="N348" s="4">
        <v>0</v>
      </c>
      <c r="O348" s="4">
        <v>0</v>
      </c>
      <c r="P348" s="6">
        <f t="shared" si="77"/>
        <v>21100438</v>
      </c>
      <c r="Q348" s="4">
        <v>15545417.8</v>
      </c>
      <c r="R348" s="4">
        <v>0</v>
      </c>
      <c r="S348" s="6">
        <f t="shared" si="78"/>
        <v>15545417.8</v>
      </c>
      <c r="T348" s="6">
        <f t="shared" si="79"/>
        <v>42771366.05</v>
      </c>
      <c r="U348" s="7">
        <f t="shared" si="80"/>
        <v>1.2012318157853938</v>
      </c>
      <c r="V348" s="7">
        <f t="shared" si="81"/>
        <v>1.6304815849083916</v>
      </c>
      <c r="W348" s="7">
        <f t="shared" si="82"/>
        <v>0.4733329071554153</v>
      </c>
      <c r="X348" s="7">
        <f t="shared" si="83"/>
        <v>3.3050463078492</v>
      </c>
      <c r="Y348" s="36">
        <v>130619.73478939157</v>
      </c>
      <c r="Z348" s="36">
        <f t="shared" si="84"/>
        <v>4317.042721979203</v>
      </c>
      <c r="AA348" s="6">
        <f t="shared" si="85"/>
        <v>1384681199.4436123</v>
      </c>
      <c r="AB348" s="7">
        <f t="shared" si="86"/>
        <v>0.44237693502745107</v>
      </c>
      <c r="AC348" s="7">
        <f t="shared" si="87"/>
        <v>1.5238480892553827</v>
      </c>
      <c r="AD348" s="7">
        <f t="shared" si="88"/>
        <v>1.122671255033029</v>
      </c>
      <c r="AE348" s="7">
        <f t="shared" si="89"/>
        <v>3.0888962793158625</v>
      </c>
    </row>
    <row r="349" spans="1:31" ht="12.75">
      <c r="A349" s="1" t="s">
        <v>698</v>
      </c>
      <c r="B349" s="1" t="s">
        <v>699</v>
      </c>
      <c r="C349" s="2" t="s">
        <v>649</v>
      </c>
      <c r="D349" s="1"/>
      <c r="E349" s="3">
        <v>2042335761</v>
      </c>
      <c r="F349" s="4">
        <v>82.63</v>
      </c>
      <c r="G349" s="5">
        <f t="shared" si="75"/>
        <v>0.8262999999999999</v>
      </c>
      <c r="H349" s="4">
        <v>10504018.76</v>
      </c>
      <c r="I349" s="4">
        <v>555436.02</v>
      </c>
      <c r="J349" s="4">
        <v>0</v>
      </c>
      <c r="K349" s="4">
        <v>541896.09</v>
      </c>
      <c r="L349" s="6">
        <f t="shared" si="76"/>
        <v>11601350.87</v>
      </c>
      <c r="M349" s="4">
        <v>24184064.29</v>
      </c>
      <c r="N349" s="4">
        <v>9551322.98</v>
      </c>
      <c r="O349" s="4">
        <v>0</v>
      </c>
      <c r="P349" s="6">
        <f t="shared" si="77"/>
        <v>33735387.269999996</v>
      </c>
      <c r="Q349" s="4">
        <v>9500545</v>
      </c>
      <c r="R349" s="4">
        <v>0</v>
      </c>
      <c r="S349" s="6">
        <f t="shared" si="78"/>
        <v>9500545</v>
      </c>
      <c r="T349" s="6">
        <f t="shared" si="79"/>
        <v>54837283.13999999</v>
      </c>
      <c r="U349" s="7">
        <f t="shared" si="80"/>
        <v>0.4651803675683667</v>
      </c>
      <c r="V349" s="7">
        <f t="shared" si="81"/>
        <v>1.6518041702154769</v>
      </c>
      <c r="W349" s="7">
        <f t="shared" si="82"/>
        <v>0.5680432714119233</v>
      </c>
      <c r="X349" s="7">
        <f t="shared" si="83"/>
        <v>2.685027809195767</v>
      </c>
      <c r="Y349" s="36">
        <v>170033.5941866965</v>
      </c>
      <c r="Z349" s="36">
        <f t="shared" si="84"/>
        <v>4565.4492888878785</v>
      </c>
      <c r="AA349" s="6">
        <f t="shared" si="85"/>
        <v>2471663755.2946873</v>
      </c>
      <c r="AB349" s="7">
        <f t="shared" si="86"/>
        <v>0.4693741551676722</v>
      </c>
      <c r="AC349" s="7">
        <f t="shared" si="87"/>
        <v>1.3648857858490486</v>
      </c>
      <c r="AD349" s="7">
        <f t="shared" si="88"/>
        <v>0.3843785377217414</v>
      </c>
      <c r="AE349" s="7">
        <f t="shared" si="89"/>
        <v>2.218638478738462</v>
      </c>
    </row>
    <row r="350" spans="1:31" ht="12.75">
      <c r="A350" s="1" t="s">
        <v>700</v>
      </c>
      <c r="B350" s="1" t="s">
        <v>701</v>
      </c>
      <c r="C350" s="2" t="s">
        <v>649</v>
      </c>
      <c r="D350" s="1"/>
      <c r="E350" s="3">
        <v>580915465</v>
      </c>
      <c r="F350" s="4">
        <v>85.21</v>
      </c>
      <c r="G350" s="5">
        <f t="shared" si="75"/>
        <v>0.8521</v>
      </c>
      <c r="H350" s="4">
        <v>2733018.21</v>
      </c>
      <c r="I350" s="4">
        <v>144513.44</v>
      </c>
      <c r="J350" s="4">
        <v>53927.25</v>
      </c>
      <c r="K350" s="4">
        <v>140986.73</v>
      </c>
      <c r="L350" s="6">
        <f t="shared" si="76"/>
        <v>3072445.63</v>
      </c>
      <c r="M350" s="4">
        <v>7686358</v>
      </c>
      <c r="N350" s="4">
        <v>0</v>
      </c>
      <c r="O350" s="4">
        <v>0</v>
      </c>
      <c r="P350" s="6">
        <f t="shared" si="77"/>
        <v>7686358</v>
      </c>
      <c r="Q350" s="4">
        <v>3135235.37</v>
      </c>
      <c r="R350" s="4">
        <v>0</v>
      </c>
      <c r="S350" s="6">
        <f t="shared" si="78"/>
        <v>3135235.37</v>
      </c>
      <c r="T350" s="6">
        <f t="shared" si="79"/>
        <v>13894039</v>
      </c>
      <c r="U350" s="7">
        <f t="shared" si="80"/>
        <v>0.5397059570448861</v>
      </c>
      <c r="V350" s="7">
        <f t="shared" si="81"/>
        <v>1.3231457007260083</v>
      </c>
      <c r="W350" s="7">
        <f t="shared" si="82"/>
        <v>0.5288972002148368</v>
      </c>
      <c r="X350" s="7">
        <f t="shared" si="83"/>
        <v>2.391748857985731</v>
      </c>
      <c r="Y350" s="36">
        <v>182905.65760470243</v>
      </c>
      <c r="Z350" s="36">
        <f t="shared" si="84"/>
        <v>4374.643976951762</v>
      </c>
      <c r="AA350" s="6">
        <f t="shared" si="85"/>
        <v>681745646.050933</v>
      </c>
      <c r="AB350" s="7">
        <f t="shared" si="86"/>
        <v>0.4506733043030624</v>
      </c>
      <c r="AC350" s="7">
        <f t="shared" si="87"/>
        <v>1.1274524515886317</v>
      </c>
      <c r="AD350" s="7">
        <f t="shared" si="88"/>
        <v>0.4598834459979474</v>
      </c>
      <c r="AE350" s="7">
        <f t="shared" si="89"/>
        <v>2.0380092018896416</v>
      </c>
    </row>
    <row r="351" spans="1:31" ht="12.75">
      <c r="A351" s="1" t="s">
        <v>702</v>
      </c>
      <c r="B351" s="1" t="s">
        <v>703</v>
      </c>
      <c r="C351" s="2" t="s">
        <v>649</v>
      </c>
      <c r="D351" s="1"/>
      <c r="E351" s="3">
        <v>2394682118</v>
      </c>
      <c r="F351" s="4">
        <v>81.18</v>
      </c>
      <c r="G351" s="5">
        <f t="shared" si="75"/>
        <v>0.8118000000000001</v>
      </c>
      <c r="H351" s="4">
        <v>12254863.28</v>
      </c>
      <c r="I351" s="4">
        <v>647722.35</v>
      </c>
      <c r="J351" s="4">
        <v>241783.95</v>
      </c>
      <c r="K351" s="4">
        <v>631341.01</v>
      </c>
      <c r="L351" s="6">
        <f t="shared" si="76"/>
        <v>13775710.589999998</v>
      </c>
      <c r="M351" s="4">
        <v>29546286</v>
      </c>
      <c r="N351" s="4">
        <v>11930959.41</v>
      </c>
      <c r="O351" s="4">
        <v>0</v>
      </c>
      <c r="P351" s="6">
        <f t="shared" si="77"/>
        <v>41477245.41</v>
      </c>
      <c r="Q351" s="4">
        <v>8481765.24</v>
      </c>
      <c r="R351" s="4">
        <v>0</v>
      </c>
      <c r="S351" s="6">
        <f t="shared" si="78"/>
        <v>8481765.24</v>
      </c>
      <c r="T351" s="6">
        <f t="shared" si="79"/>
        <v>63734721.239999995</v>
      </c>
      <c r="U351" s="7">
        <f t="shared" si="80"/>
        <v>0.3541916973549639</v>
      </c>
      <c r="V351" s="7">
        <f t="shared" si="81"/>
        <v>1.7320564219455201</v>
      </c>
      <c r="W351" s="7">
        <f t="shared" si="82"/>
        <v>0.5752625990085586</v>
      </c>
      <c r="X351" s="7">
        <f t="shared" si="83"/>
        <v>2.6615107183090427</v>
      </c>
      <c r="Y351" s="36">
        <v>198148.39597570235</v>
      </c>
      <c r="Z351" s="36">
        <f t="shared" si="84"/>
        <v>5273.740797050762</v>
      </c>
      <c r="AA351" s="6">
        <f t="shared" si="85"/>
        <v>2949842471.051983</v>
      </c>
      <c r="AB351" s="7">
        <f t="shared" si="86"/>
        <v>0.4669981778751479</v>
      </c>
      <c r="AC351" s="7">
        <f t="shared" si="87"/>
        <v>1.4060834033353735</v>
      </c>
      <c r="AD351" s="7">
        <f t="shared" si="88"/>
        <v>0.28753281991275975</v>
      </c>
      <c r="AE351" s="7">
        <f t="shared" si="89"/>
        <v>2.160614401123281</v>
      </c>
    </row>
    <row r="352" spans="1:31" ht="12.75">
      <c r="A352" s="1" t="s">
        <v>704</v>
      </c>
      <c r="B352" s="1" t="s">
        <v>705</v>
      </c>
      <c r="C352" s="2" t="s">
        <v>649</v>
      </c>
      <c r="D352" s="1"/>
      <c r="E352" s="3">
        <v>408929149</v>
      </c>
      <c r="F352" s="4">
        <v>89.79</v>
      </c>
      <c r="G352" s="5">
        <f t="shared" si="75"/>
        <v>0.8979</v>
      </c>
      <c r="H352" s="4">
        <v>1939347.06</v>
      </c>
      <c r="I352" s="4">
        <v>0</v>
      </c>
      <c r="J352" s="4">
        <v>0</v>
      </c>
      <c r="K352" s="4">
        <v>100042.71</v>
      </c>
      <c r="L352" s="6">
        <f t="shared" si="76"/>
        <v>2039389.77</v>
      </c>
      <c r="M352" s="4">
        <v>0</v>
      </c>
      <c r="N352" s="4">
        <v>9996623.93</v>
      </c>
      <c r="O352" s="4">
        <v>0</v>
      </c>
      <c r="P352" s="6">
        <f t="shared" si="77"/>
        <v>9996623.93</v>
      </c>
      <c r="Q352" s="4">
        <v>3115377.91</v>
      </c>
      <c r="R352" s="4">
        <v>0</v>
      </c>
      <c r="S352" s="6">
        <f t="shared" si="78"/>
        <v>3115377.91</v>
      </c>
      <c r="T352" s="6">
        <f t="shared" si="79"/>
        <v>15151391.61</v>
      </c>
      <c r="U352" s="7">
        <f t="shared" si="80"/>
        <v>0.7618380635419072</v>
      </c>
      <c r="V352" s="7">
        <f t="shared" si="81"/>
        <v>2.444585805254005</v>
      </c>
      <c r="W352" s="7">
        <f t="shared" si="82"/>
        <v>0.49871469788523193</v>
      </c>
      <c r="X352" s="7">
        <f t="shared" si="83"/>
        <v>3.705138566681144</v>
      </c>
      <c r="Y352" s="36">
        <v>141531.7753206546</v>
      </c>
      <c r="Z352" s="36">
        <f t="shared" si="84"/>
        <v>5243.948391514078</v>
      </c>
      <c r="AA352" s="6">
        <f t="shared" si="85"/>
        <v>455428387.348257</v>
      </c>
      <c r="AB352" s="7">
        <f t="shared" si="86"/>
        <v>0.4477959272311498</v>
      </c>
      <c r="AC352" s="7">
        <f t="shared" si="87"/>
        <v>2.1949935945375714</v>
      </c>
      <c r="AD352" s="7">
        <f t="shared" si="88"/>
        <v>0.6840543972542785</v>
      </c>
      <c r="AE352" s="7">
        <f t="shared" si="89"/>
        <v>3.3268439190229997</v>
      </c>
    </row>
    <row r="353" spans="1:31" ht="12.75">
      <c r="A353" s="1" t="s">
        <v>706</v>
      </c>
      <c r="B353" s="1" t="s">
        <v>707</v>
      </c>
      <c r="C353" s="2" t="s">
        <v>649</v>
      </c>
      <c r="D353" s="1"/>
      <c r="E353" s="3">
        <v>786272739</v>
      </c>
      <c r="F353" s="4">
        <v>92.82</v>
      </c>
      <c r="G353" s="5">
        <f t="shared" si="75"/>
        <v>0.9281999999999999</v>
      </c>
      <c r="H353" s="4">
        <v>3692378.38</v>
      </c>
      <c r="I353" s="4">
        <v>0</v>
      </c>
      <c r="J353" s="4">
        <v>0</v>
      </c>
      <c r="K353" s="4">
        <v>190515.75</v>
      </c>
      <c r="L353" s="6">
        <f t="shared" si="76"/>
        <v>3882894.13</v>
      </c>
      <c r="M353" s="4">
        <v>0</v>
      </c>
      <c r="N353" s="4">
        <v>18815700.59</v>
      </c>
      <c r="O353" s="4">
        <v>0</v>
      </c>
      <c r="P353" s="6">
        <f t="shared" si="77"/>
        <v>18815700.59</v>
      </c>
      <c r="Q353" s="4">
        <v>5115656</v>
      </c>
      <c r="R353" s="4">
        <v>0</v>
      </c>
      <c r="S353" s="6">
        <f t="shared" si="78"/>
        <v>5115656</v>
      </c>
      <c r="T353" s="6">
        <f t="shared" si="79"/>
        <v>27814250.72</v>
      </c>
      <c r="U353" s="7">
        <f t="shared" si="80"/>
        <v>0.6506210563151674</v>
      </c>
      <c r="V353" s="7">
        <f t="shared" si="81"/>
        <v>2.393024666470091</v>
      </c>
      <c r="W353" s="7">
        <f t="shared" si="82"/>
        <v>0.49383552772519557</v>
      </c>
      <c r="X353" s="7">
        <f t="shared" si="83"/>
        <v>3.537481250510454</v>
      </c>
      <c r="Y353" s="36">
        <v>110890.20473773265</v>
      </c>
      <c r="Z353" s="36">
        <f t="shared" si="84"/>
        <v>3922.720201249947</v>
      </c>
      <c r="AA353" s="6">
        <f t="shared" si="85"/>
        <v>847094095.0226245</v>
      </c>
      <c r="AB353" s="7">
        <f t="shared" si="86"/>
        <v>0.4583781368345265</v>
      </c>
      <c r="AC353" s="7">
        <f t="shared" si="87"/>
        <v>2.2212054954175384</v>
      </c>
      <c r="AD353" s="7">
        <f t="shared" si="88"/>
        <v>0.6039064644717385</v>
      </c>
      <c r="AE353" s="7">
        <f t="shared" si="89"/>
        <v>3.283490096723803</v>
      </c>
    </row>
    <row r="354" spans="1:31" ht="12.75">
      <c r="A354" s="1" t="s">
        <v>708</v>
      </c>
      <c r="B354" s="1" t="s">
        <v>709</v>
      </c>
      <c r="C354" s="2" t="s">
        <v>649</v>
      </c>
      <c r="D354" s="1"/>
      <c r="E354" s="3">
        <v>4626724659</v>
      </c>
      <c r="F354" s="4">
        <v>89.18</v>
      </c>
      <c r="G354" s="5">
        <f t="shared" si="75"/>
        <v>0.8918</v>
      </c>
      <c r="H354" s="4">
        <v>21998683.77</v>
      </c>
      <c r="I354" s="4">
        <v>0</v>
      </c>
      <c r="J354" s="4">
        <v>0</v>
      </c>
      <c r="K354" s="4">
        <v>1134838.54</v>
      </c>
      <c r="L354" s="6">
        <f t="shared" si="76"/>
        <v>23133522.31</v>
      </c>
      <c r="M354" s="4">
        <v>73522039</v>
      </c>
      <c r="N354" s="4">
        <v>0</v>
      </c>
      <c r="O354" s="4">
        <v>0</v>
      </c>
      <c r="P354" s="6">
        <f t="shared" si="77"/>
        <v>73522039</v>
      </c>
      <c r="Q354" s="4">
        <v>26877410.01</v>
      </c>
      <c r="R354" s="4">
        <v>0</v>
      </c>
      <c r="S354" s="6">
        <f t="shared" si="78"/>
        <v>26877410.01</v>
      </c>
      <c r="T354" s="6">
        <f t="shared" si="79"/>
        <v>123532971.32000001</v>
      </c>
      <c r="U354" s="7">
        <f t="shared" si="80"/>
        <v>0.5809165660575352</v>
      </c>
      <c r="V354" s="7">
        <f t="shared" si="81"/>
        <v>1.5890731439352763</v>
      </c>
      <c r="W354" s="7">
        <f t="shared" si="82"/>
        <v>0.49999781735444737</v>
      </c>
      <c r="X354" s="7">
        <f t="shared" si="83"/>
        <v>2.6699875273472595</v>
      </c>
      <c r="Y354" s="36">
        <v>181996.3078291815</v>
      </c>
      <c r="Z354" s="36">
        <f t="shared" si="84"/>
        <v>4859.27871927167</v>
      </c>
      <c r="AA354" s="6">
        <f t="shared" si="85"/>
        <v>5188074298.04889</v>
      </c>
      <c r="AB354" s="7">
        <f t="shared" si="86"/>
        <v>0.44589805351669615</v>
      </c>
      <c r="AC354" s="7">
        <f t="shared" si="87"/>
        <v>1.4171354297614795</v>
      </c>
      <c r="AD354" s="7">
        <f t="shared" si="88"/>
        <v>0.5180613936101098</v>
      </c>
      <c r="AE354" s="7">
        <f t="shared" si="89"/>
        <v>2.3810948768882856</v>
      </c>
    </row>
    <row r="355" spans="1:31" ht="12.75">
      <c r="A355" s="1" t="s">
        <v>710</v>
      </c>
      <c r="B355" s="1" t="s">
        <v>711</v>
      </c>
      <c r="C355" s="2" t="s">
        <v>649</v>
      </c>
      <c r="D355" s="1"/>
      <c r="E355" s="3">
        <v>705637401</v>
      </c>
      <c r="F355" s="4">
        <v>88.28</v>
      </c>
      <c r="G355" s="5">
        <f t="shared" si="75"/>
        <v>0.8828</v>
      </c>
      <c r="H355" s="4">
        <v>3276945.34</v>
      </c>
      <c r="I355" s="4">
        <v>173280.34</v>
      </c>
      <c r="J355" s="4">
        <v>0</v>
      </c>
      <c r="K355" s="4">
        <v>169044.93</v>
      </c>
      <c r="L355" s="6">
        <f t="shared" si="76"/>
        <v>3619270.61</v>
      </c>
      <c r="M355" s="4">
        <v>11441908</v>
      </c>
      <c r="N355" s="4">
        <v>0</v>
      </c>
      <c r="O355" s="4">
        <v>0</v>
      </c>
      <c r="P355" s="6">
        <f t="shared" si="77"/>
        <v>11441908</v>
      </c>
      <c r="Q355" s="4">
        <v>1065356.98</v>
      </c>
      <c r="R355" s="4">
        <v>0</v>
      </c>
      <c r="S355" s="6">
        <f t="shared" si="78"/>
        <v>1065356.98</v>
      </c>
      <c r="T355" s="6">
        <f t="shared" si="79"/>
        <v>16126535.59</v>
      </c>
      <c r="U355" s="7">
        <f t="shared" si="80"/>
        <v>0.15097796382252704</v>
      </c>
      <c r="V355" s="7">
        <f t="shared" si="81"/>
        <v>1.621499651773702</v>
      </c>
      <c r="W355" s="7">
        <f t="shared" si="82"/>
        <v>0.5129079899777025</v>
      </c>
      <c r="X355" s="7">
        <f t="shared" si="83"/>
        <v>2.2853856055739312</v>
      </c>
      <c r="Y355" s="36">
        <v>237509.07020872866</v>
      </c>
      <c r="Z355" s="36">
        <f t="shared" si="84"/>
        <v>5427.998102482767</v>
      </c>
      <c r="AA355" s="6">
        <f t="shared" si="85"/>
        <v>799317400.3171726</v>
      </c>
      <c r="AB355" s="7">
        <f t="shared" si="86"/>
        <v>0.4527951735523157</v>
      </c>
      <c r="AC355" s="7">
        <f t="shared" si="87"/>
        <v>1.431459892585824</v>
      </c>
      <c r="AD355" s="7">
        <f t="shared" si="88"/>
        <v>0.13328334646252687</v>
      </c>
      <c r="AE355" s="7">
        <f t="shared" si="89"/>
        <v>2.0175384126006666</v>
      </c>
    </row>
    <row r="356" spans="1:31" ht="12.75">
      <c r="A356" s="1" t="s">
        <v>712</v>
      </c>
      <c r="B356" s="1" t="s">
        <v>713</v>
      </c>
      <c r="C356" s="2" t="s">
        <v>649</v>
      </c>
      <c r="D356" s="1"/>
      <c r="E356" s="3">
        <v>350970360</v>
      </c>
      <c r="F356" s="4">
        <v>83.55</v>
      </c>
      <c r="G356" s="5">
        <f t="shared" si="75"/>
        <v>0.8355</v>
      </c>
      <c r="H356" s="4">
        <v>1778653.08</v>
      </c>
      <c r="I356" s="4">
        <v>94048.73</v>
      </c>
      <c r="J356" s="4">
        <v>0</v>
      </c>
      <c r="K356" s="4">
        <v>91753.77</v>
      </c>
      <c r="L356" s="6">
        <f t="shared" si="76"/>
        <v>1964455.58</v>
      </c>
      <c r="M356" s="4">
        <v>2278858</v>
      </c>
      <c r="N356" s="4">
        <v>1906095.87</v>
      </c>
      <c r="O356" s="4">
        <v>0</v>
      </c>
      <c r="P356" s="6">
        <f t="shared" si="77"/>
        <v>4184953.87</v>
      </c>
      <c r="Q356" s="4">
        <v>2509438</v>
      </c>
      <c r="R356" s="4">
        <v>0</v>
      </c>
      <c r="S356" s="6">
        <f t="shared" si="78"/>
        <v>2509438</v>
      </c>
      <c r="T356" s="6">
        <f t="shared" si="79"/>
        <v>8658847.45</v>
      </c>
      <c r="U356" s="7">
        <f t="shared" si="80"/>
        <v>0.7149999789155984</v>
      </c>
      <c r="V356" s="7">
        <f t="shared" si="81"/>
        <v>1.1923952410112353</v>
      </c>
      <c r="W356" s="7">
        <f t="shared" si="82"/>
        <v>0.5597212197634012</v>
      </c>
      <c r="X356" s="7">
        <f t="shared" si="83"/>
        <v>2.4671164396902348</v>
      </c>
      <c r="Y356" s="36">
        <v>170350.07688364942</v>
      </c>
      <c r="Z356" s="36">
        <f t="shared" si="84"/>
        <v>4202.734751821469</v>
      </c>
      <c r="AA356" s="6">
        <f t="shared" si="85"/>
        <v>420072244.16517055</v>
      </c>
      <c r="AB356" s="7">
        <f t="shared" si="86"/>
        <v>0.4676470791123217</v>
      </c>
      <c r="AC356" s="7">
        <f t="shared" si="87"/>
        <v>0.9962462238648871</v>
      </c>
      <c r="AD356" s="7">
        <f t="shared" si="88"/>
        <v>0.5973824823839825</v>
      </c>
      <c r="AE356" s="7">
        <f t="shared" si="89"/>
        <v>2.061275785361191</v>
      </c>
    </row>
    <row r="357" spans="1:31" ht="12.75">
      <c r="A357" s="1" t="s">
        <v>714</v>
      </c>
      <c r="B357" s="1" t="s">
        <v>715</v>
      </c>
      <c r="C357" s="2" t="s">
        <v>649</v>
      </c>
      <c r="D357" s="1"/>
      <c r="E357" s="3">
        <v>1295239898</v>
      </c>
      <c r="F357" s="4">
        <v>92.22</v>
      </c>
      <c r="G357" s="5">
        <f t="shared" si="75"/>
        <v>0.9222</v>
      </c>
      <c r="H357" s="4">
        <v>6031272.12</v>
      </c>
      <c r="I357" s="4">
        <v>0</v>
      </c>
      <c r="J357" s="4">
        <v>119013.7</v>
      </c>
      <c r="K357" s="4">
        <v>311124.35</v>
      </c>
      <c r="L357" s="6">
        <f t="shared" si="76"/>
        <v>6461410.17</v>
      </c>
      <c r="M357" s="4">
        <v>22955579</v>
      </c>
      <c r="N357" s="4">
        <v>0</v>
      </c>
      <c r="O357" s="4">
        <v>0</v>
      </c>
      <c r="P357" s="6">
        <f t="shared" si="77"/>
        <v>22955579</v>
      </c>
      <c r="Q357" s="4">
        <v>10340565.15</v>
      </c>
      <c r="R357" s="4">
        <v>0</v>
      </c>
      <c r="S357" s="6">
        <f t="shared" si="78"/>
        <v>10340565.15</v>
      </c>
      <c r="T357" s="6">
        <f t="shared" si="79"/>
        <v>39757554.32</v>
      </c>
      <c r="U357" s="7">
        <f t="shared" si="80"/>
        <v>0.798351345257896</v>
      </c>
      <c r="V357" s="7">
        <f t="shared" si="81"/>
        <v>1.7723032648581987</v>
      </c>
      <c r="W357" s="7">
        <f t="shared" si="82"/>
        <v>0.49885817908923</v>
      </c>
      <c r="X357" s="7">
        <f t="shared" si="83"/>
        <v>3.0695127892053247</v>
      </c>
      <c r="Y357" s="36">
        <v>110157.07160274884</v>
      </c>
      <c r="Z357" s="36">
        <f t="shared" si="84"/>
        <v>3381.2854010604424</v>
      </c>
      <c r="AA357" s="6">
        <f t="shared" si="85"/>
        <v>1404510841.4660594</v>
      </c>
      <c r="AB357" s="7">
        <f t="shared" si="86"/>
        <v>0.4600470127560879</v>
      </c>
      <c r="AC357" s="7">
        <f t="shared" si="87"/>
        <v>1.6344180708522307</v>
      </c>
      <c r="AD357" s="7">
        <f t="shared" si="88"/>
        <v>0.7362396105968316</v>
      </c>
      <c r="AE357" s="7">
        <f t="shared" si="89"/>
        <v>2.83070469420515</v>
      </c>
    </row>
    <row r="358" spans="1:31" ht="12.75">
      <c r="A358" s="1" t="s">
        <v>716</v>
      </c>
      <c r="B358" s="1" t="s">
        <v>717</v>
      </c>
      <c r="C358" s="2" t="s">
        <v>649</v>
      </c>
      <c r="D358" s="1"/>
      <c r="E358" s="3">
        <v>210695713</v>
      </c>
      <c r="F358" s="4">
        <v>88.46</v>
      </c>
      <c r="G358" s="5">
        <f t="shared" si="75"/>
        <v>0.8845999999999999</v>
      </c>
      <c r="H358" s="4">
        <v>1043427.6</v>
      </c>
      <c r="I358" s="4">
        <v>55172.62</v>
      </c>
      <c r="J358" s="4">
        <v>20589.3</v>
      </c>
      <c r="K358" s="4">
        <v>53827.1</v>
      </c>
      <c r="L358" s="6">
        <f t="shared" si="76"/>
        <v>1173016.62</v>
      </c>
      <c r="M358" s="4">
        <v>3313030</v>
      </c>
      <c r="N358" s="4">
        <v>0</v>
      </c>
      <c r="O358" s="4">
        <v>0</v>
      </c>
      <c r="P358" s="6">
        <f t="shared" si="77"/>
        <v>3313030</v>
      </c>
      <c r="Q358" s="4">
        <v>2223727.26</v>
      </c>
      <c r="R358" s="4">
        <v>0</v>
      </c>
      <c r="S358" s="6">
        <f t="shared" si="78"/>
        <v>2223727.26</v>
      </c>
      <c r="T358" s="6">
        <f t="shared" si="79"/>
        <v>6709773.88</v>
      </c>
      <c r="U358" s="7">
        <f t="shared" si="80"/>
        <v>1.055421217801427</v>
      </c>
      <c r="V358" s="7">
        <f t="shared" si="81"/>
        <v>1.5724240198470483</v>
      </c>
      <c r="W358" s="7">
        <f t="shared" si="82"/>
        <v>0.5567349251192406</v>
      </c>
      <c r="X358" s="7">
        <f t="shared" si="83"/>
        <v>3.184580162767716</v>
      </c>
      <c r="Y358" s="36">
        <v>97159.2159559835</v>
      </c>
      <c r="Z358" s="36">
        <f t="shared" si="84"/>
        <v>3094.113117634896</v>
      </c>
      <c r="AA358" s="6">
        <f t="shared" si="85"/>
        <v>238181904.81573594</v>
      </c>
      <c r="AB358" s="7">
        <f t="shared" si="86"/>
        <v>0.4924877147604802</v>
      </c>
      <c r="AC358" s="7">
        <f t="shared" si="87"/>
        <v>1.3909662879566989</v>
      </c>
      <c r="AD358" s="7">
        <f t="shared" si="88"/>
        <v>0.9336256092671423</v>
      </c>
      <c r="AE358" s="7">
        <f t="shared" si="89"/>
        <v>2.8170796119843216</v>
      </c>
    </row>
    <row r="359" spans="1:31" ht="12.75">
      <c r="A359" s="1" t="s">
        <v>718</v>
      </c>
      <c r="B359" s="1" t="s">
        <v>719</v>
      </c>
      <c r="C359" s="2" t="s">
        <v>649</v>
      </c>
      <c r="D359" s="1"/>
      <c r="E359" s="9">
        <v>974051108</v>
      </c>
      <c r="F359" s="4">
        <v>91.67</v>
      </c>
      <c r="G359" s="5">
        <f t="shared" si="75"/>
        <v>0.9167000000000001</v>
      </c>
      <c r="H359" s="4">
        <v>4512268.84</v>
      </c>
      <c r="I359" s="4">
        <v>238768.6</v>
      </c>
      <c r="J359" s="4">
        <v>0</v>
      </c>
      <c r="K359" s="4">
        <v>233483.11</v>
      </c>
      <c r="L359" s="6">
        <f t="shared" si="76"/>
        <v>4984520.55</v>
      </c>
      <c r="M359" s="4">
        <v>13105831.35</v>
      </c>
      <c r="N359" s="4">
        <v>4676070.96</v>
      </c>
      <c r="O359" s="4">
        <v>0</v>
      </c>
      <c r="P359" s="6">
        <f t="shared" si="77"/>
        <v>17781902.31</v>
      </c>
      <c r="Q359" s="4">
        <v>4603969.44</v>
      </c>
      <c r="R359" s="4">
        <v>0</v>
      </c>
      <c r="S359" s="6">
        <f t="shared" si="78"/>
        <v>4603969.44</v>
      </c>
      <c r="T359" s="6">
        <f t="shared" si="79"/>
        <v>27370392.3</v>
      </c>
      <c r="U359" s="7">
        <f t="shared" si="80"/>
        <v>0.4726619991689389</v>
      </c>
      <c r="V359" s="7">
        <f t="shared" si="81"/>
        <v>1.8255615299808272</v>
      </c>
      <c r="W359" s="7">
        <f t="shared" si="82"/>
        <v>0.5117309049865584</v>
      </c>
      <c r="X359" s="7">
        <f t="shared" si="83"/>
        <v>2.8099544341363245</v>
      </c>
      <c r="Y359" s="36">
        <v>141132.0534861509</v>
      </c>
      <c r="Z359" s="36">
        <f t="shared" si="84"/>
        <v>3965.7463949217463</v>
      </c>
      <c r="AA359" s="6">
        <f t="shared" si="85"/>
        <v>1062562570.0883603</v>
      </c>
      <c r="AB359" s="7">
        <f t="shared" si="86"/>
        <v>0.46910372060117816</v>
      </c>
      <c r="AC359" s="7">
        <f t="shared" si="87"/>
        <v>1.6734922545334243</v>
      </c>
      <c r="AD359" s="7">
        <f t="shared" si="88"/>
        <v>0.43328925463816637</v>
      </c>
      <c r="AE359" s="7">
        <f t="shared" si="89"/>
        <v>2.5758852297727692</v>
      </c>
    </row>
    <row r="360" spans="1:31" ht="12.75">
      <c r="A360" s="1" t="s">
        <v>720</v>
      </c>
      <c r="B360" s="1" t="s">
        <v>721</v>
      </c>
      <c r="C360" s="2" t="s">
        <v>649</v>
      </c>
      <c r="D360" s="1"/>
      <c r="E360" s="3">
        <v>1705859937</v>
      </c>
      <c r="F360" s="4">
        <v>86.8</v>
      </c>
      <c r="G360" s="5">
        <f t="shared" si="75"/>
        <v>0.868</v>
      </c>
      <c r="H360" s="4">
        <v>8315641.03</v>
      </c>
      <c r="I360" s="4">
        <v>439716.48</v>
      </c>
      <c r="J360" s="4">
        <v>0</v>
      </c>
      <c r="K360" s="4">
        <v>429005.83</v>
      </c>
      <c r="L360" s="6">
        <f t="shared" si="76"/>
        <v>9184363.34</v>
      </c>
      <c r="M360" s="4">
        <v>0</v>
      </c>
      <c r="N360" s="4">
        <v>29512221.17</v>
      </c>
      <c r="O360" s="4">
        <v>0</v>
      </c>
      <c r="P360" s="6">
        <f t="shared" si="77"/>
        <v>29512221.17</v>
      </c>
      <c r="Q360" s="4">
        <v>9705887.81</v>
      </c>
      <c r="R360" s="4">
        <v>0</v>
      </c>
      <c r="S360" s="6">
        <f t="shared" si="78"/>
        <v>9705887.81</v>
      </c>
      <c r="T360" s="6">
        <f t="shared" si="79"/>
        <v>48402472.32000001</v>
      </c>
      <c r="U360" s="7">
        <f t="shared" si="80"/>
        <v>0.5689733136630901</v>
      </c>
      <c r="V360" s="7">
        <f t="shared" si="81"/>
        <v>1.7300494917479265</v>
      </c>
      <c r="W360" s="7">
        <f t="shared" si="82"/>
        <v>0.5384007878250557</v>
      </c>
      <c r="X360" s="7">
        <f t="shared" si="83"/>
        <v>2.837423593236073</v>
      </c>
      <c r="Y360" s="36">
        <v>177856.90652320106</v>
      </c>
      <c r="Z360" s="36">
        <f t="shared" si="84"/>
        <v>5046.553827889135</v>
      </c>
      <c r="AA360" s="6">
        <f t="shared" si="85"/>
        <v>1965276425.1152074</v>
      </c>
      <c r="AB360" s="7">
        <f t="shared" si="86"/>
        <v>0.46733188383214835</v>
      </c>
      <c r="AC360" s="7">
        <f t="shared" si="87"/>
        <v>1.5016829588372003</v>
      </c>
      <c r="AD360" s="7">
        <f t="shared" si="88"/>
        <v>0.4938688362595621</v>
      </c>
      <c r="AE360" s="7">
        <f t="shared" si="89"/>
        <v>2.462883678928911</v>
      </c>
    </row>
    <row r="361" spans="1:31" ht="12.75">
      <c r="A361" s="1" t="s">
        <v>722</v>
      </c>
      <c r="B361" s="1" t="s">
        <v>723</v>
      </c>
      <c r="C361" s="2" t="s">
        <v>649</v>
      </c>
      <c r="D361" s="1"/>
      <c r="E361" s="3">
        <v>465933097</v>
      </c>
      <c r="F361" s="4">
        <v>91.75</v>
      </c>
      <c r="G361" s="5">
        <f t="shared" si="75"/>
        <v>0.9175</v>
      </c>
      <c r="H361" s="4">
        <v>2130914.16</v>
      </c>
      <c r="I361" s="4">
        <v>112682.6</v>
      </c>
      <c r="J361" s="4">
        <v>42049.45</v>
      </c>
      <c r="K361" s="4">
        <v>109921.06</v>
      </c>
      <c r="L361" s="6">
        <f t="shared" si="76"/>
        <v>2395567.2700000005</v>
      </c>
      <c r="M361" s="4">
        <v>4586756</v>
      </c>
      <c r="N361" s="4">
        <v>2372548.16</v>
      </c>
      <c r="O361" s="4">
        <v>0</v>
      </c>
      <c r="P361" s="6">
        <f t="shared" si="77"/>
        <v>6959304.16</v>
      </c>
      <c r="Q361" s="4">
        <v>2313000</v>
      </c>
      <c r="R361" s="4">
        <v>0</v>
      </c>
      <c r="S361" s="6">
        <f t="shared" si="78"/>
        <v>2313000</v>
      </c>
      <c r="T361" s="6">
        <f t="shared" si="79"/>
        <v>11667871.43</v>
      </c>
      <c r="U361" s="7">
        <f t="shared" si="80"/>
        <v>0.4964232021491274</v>
      </c>
      <c r="V361" s="7">
        <f t="shared" si="81"/>
        <v>1.493627347962362</v>
      </c>
      <c r="W361" s="7">
        <f t="shared" si="82"/>
        <v>0.5141440445901615</v>
      </c>
      <c r="X361" s="7">
        <f t="shared" si="83"/>
        <v>2.504194594701651</v>
      </c>
      <c r="Y361" s="36">
        <v>200749.16230366493</v>
      </c>
      <c r="Z361" s="36">
        <f t="shared" si="84"/>
        <v>5027.149671317222</v>
      </c>
      <c r="AA361" s="6">
        <f t="shared" si="85"/>
        <v>507828988.5558583</v>
      </c>
      <c r="AB361" s="7">
        <f t="shared" si="86"/>
        <v>0.4717271609114732</v>
      </c>
      <c r="AC361" s="7">
        <f t="shared" si="87"/>
        <v>1.3704030917554673</v>
      </c>
      <c r="AD361" s="7">
        <f t="shared" si="88"/>
        <v>0.4554682879718244</v>
      </c>
      <c r="AE361" s="7">
        <f t="shared" si="89"/>
        <v>2.2975985406387647</v>
      </c>
    </row>
    <row r="362" spans="1:31" ht="12.75">
      <c r="A362" s="1" t="s">
        <v>724</v>
      </c>
      <c r="B362" s="1" t="s">
        <v>725</v>
      </c>
      <c r="C362" s="2" t="s">
        <v>649</v>
      </c>
      <c r="D362" s="1"/>
      <c r="E362" s="3">
        <v>1022509826</v>
      </c>
      <c r="F362" s="4">
        <v>90.91</v>
      </c>
      <c r="G362" s="5">
        <f t="shared" si="75"/>
        <v>0.9091</v>
      </c>
      <c r="H362" s="4">
        <v>4811645.06</v>
      </c>
      <c r="I362" s="4">
        <v>254438.81</v>
      </c>
      <c r="J362" s="4">
        <v>0</v>
      </c>
      <c r="K362" s="4">
        <v>248207.85</v>
      </c>
      <c r="L362" s="6">
        <f t="shared" si="76"/>
        <v>5314291.719999999</v>
      </c>
      <c r="M362" s="4">
        <v>18560392</v>
      </c>
      <c r="N362" s="4">
        <v>0</v>
      </c>
      <c r="O362" s="4">
        <v>0</v>
      </c>
      <c r="P362" s="6">
        <f t="shared" si="77"/>
        <v>18560392</v>
      </c>
      <c r="Q362" s="4">
        <v>4972856.52</v>
      </c>
      <c r="R362" s="4">
        <v>0</v>
      </c>
      <c r="S362" s="6">
        <f t="shared" si="78"/>
        <v>4972856.52</v>
      </c>
      <c r="T362" s="6">
        <f t="shared" si="79"/>
        <v>28847540.24</v>
      </c>
      <c r="U362" s="7">
        <f t="shared" si="80"/>
        <v>0.48633826233763744</v>
      </c>
      <c r="V362" s="7">
        <f t="shared" si="81"/>
        <v>1.8151798181350682</v>
      </c>
      <c r="W362" s="7">
        <f t="shared" si="82"/>
        <v>0.5197301370480912</v>
      </c>
      <c r="X362" s="7">
        <f t="shared" si="83"/>
        <v>2.8212482175207967</v>
      </c>
      <c r="Y362" s="36">
        <v>131637.9332790887</v>
      </c>
      <c r="Z362" s="36">
        <f t="shared" si="84"/>
        <v>3713.8328462175054</v>
      </c>
      <c r="AA362" s="6">
        <f t="shared" si="85"/>
        <v>1124749561.104389</v>
      </c>
      <c r="AB362" s="7">
        <f t="shared" si="86"/>
        <v>0.4724866675904197</v>
      </c>
      <c r="AC362" s="7">
        <f t="shared" si="87"/>
        <v>1.6501799726665902</v>
      </c>
      <c r="AD362" s="7">
        <f t="shared" si="88"/>
        <v>0.4421301142911461</v>
      </c>
      <c r="AE362" s="7">
        <f t="shared" si="89"/>
        <v>2.564796754548156</v>
      </c>
    </row>
    <row r="363" spans="1:31" ht="12.75">
      <c r="A363" s="1" t="s">
        <v>726</v>
      </c>
      <c r="B363" s="1" t="s">
        <v>727</v>
      </c>
      <c r="C363" s="2" t="s">
        <v>649</v>
      </c>
      <c r="D363" s="1"/>
      <c r="E363" s="3">
        <v>652845438</v>
      </c>
      <c r="F363" s="4">
        <v>83.9</v>
      </c>
      <c r="G363" s="5">
        <f t="shared" si="75"/>
        <v>0.8390000000000001</v>
      </c>
      <c r="H363" s="4">
        <v>3206155.25</v>
      </c>
      <c r="I363" s="4">
        <v>0</v>
      </c>
      <c r="J363" s="4">
        <v>0</v>
      </c>
      <c r="K363" s="4">
        <v>165383.8</v>
      </c>
      <c r="L363" s="6">
        <f t="shared" si="76"/>
        <v>3371539.05</v>
      </c>
      <c r="M363" s="4">
        <v>8042641</v>
      </c>
      <c r="N363" s="4">
        <v>4919591.47</v>
      </c>
      <c r="O363" s="4">
        <v>0</v>
      </c>
      <c r="P363" s="6">
        <f t="shared" si="77"/>
        <v>12962232.469999999</v>
      </c>
      <c r="Q363" s="4">
        <v>5933326.49</v>
      </c>
      <c r="R363" s="4">
        <v>0</v>
      </c>
      <c r="S363" s="6">
        <f t="shared" si="78"/>
        <v>5933326.49</v>
      </c>
      <c r="T363" s="6">
        <f t="shared" si="79"/>
        <v>22267098.009999998</v>
      </c>
      <c r="U363" s="7">
        <f t="shared" si="80"/>
        <v>0.90884092078162</v>
      </c>
      <c r="V363" s="7">
        <f t="shared" si="81"/>
        <v>1.9854979012658733</v>
      </c>
      <c r="W363" s="7">
        <f t="shared" si="82"/>
        <v>0.5164375599113858</v>
      </c>
      <c r="X363" s="7">
        <f t="shared" si="83"/>
        <v>3.410776381958879</v>
      </c>
      <c r="Y363" s="36">
        <v>117244.40365551425</v>
      </c>
      <c r="Z363" s="36">
        <f t="shared" si="84"/>
        <v>3998.9444290508127</v>
      </c>
      <c r="AA363" s="6">
        <f t="shared" si="85"/>
        <v>778123287.2467222</v>
      </c>
      <c r="AB363" s="7">
        <f t="shared" si="86"/>
        <v>0.43329111276565285</v>
      </c>
      <c r="AC363" s="7">
        <f t="shared" si="87"/>
        <v>1.665832739162068</v>
      </c>
      <c r="AD363" s="7">
        <f t="shared" si="88"/>
        <v>0.7625175325357793</v>
      </c>
      <c r="AE363" s="7">
        <f t="shared" si="89"/>
        <v>2.8616413844635</v>
      </c>
    </row>
    <row r="364" spans="1:31" ht="12.75">
      <c r="A364" s="1" t="s">
        <v>728</v>
      </c>
      <c r="B364" s="1" t="s">
        <v>729</v>
      </c>
      <c r="C364" s="2" t="s">
        <v>649</v>
      </c>
      <c r="D364" s="1"/>
      <c r="E364" s="3">
        <v>34962213</v>
      </c>
      <c r="F364" s="4">
        <v>87.35</v>
      </c>
      <c r="G364" s="5">
        <f t="shared" si="75"/>
        <v>0.8734999999999999</v>
      </c>
      <c r="H364" s="4">
        <v>172193.31</v>
      </c>
      <c r="I364" s="4">
        <v>9104.85</v>
      </c>
      <c r="J364" s="4">
        <v>3397.82</v>
      </c>
      <c r="K364" s="4">
        <v>8882.98</v>
      </c>
      <c r="L364" s="6">
        <f t="shared" si="76"/>
        <v>193578.96000000002</v>
      </c>
      <c r="M364" s="4">
        <v>1401267</v>
      </c>
      <c r="N364" s="4">
        <v>0</v>
      </c>
      <c r="O364" s="4">
        <v>0</v>
      </c>
      <c r="P364" s="6">
        <f t="shared" si="77"/>
        <v>1401267</v>
      </c>
      <c r="Q364" s="4">
        <v>268872</v>
      </c>
      <c r="R364" s="4">
        <v>0</v>
      </c>
      <c r="S364" s="6">
        <f t="shared" si="78"/>
        <v>268872</v>
      </c>
      <c r="T364" s="6">
        <f t="shared" si="79"/>
        <v>1863717.96</v>
      </c>
      <c r="U364" s="7">
        <f t="shared" si="80"/>
        <v>0.7690359875102872</v>
      </c>
      <c r="V364" s="7">
        <f t="shared" si="81"/>
        <v>4.007947094195668</v>
      </c>
      <c r="W364" s="7">
        <f t="shared" si="82"/>
        <v>0.5536805121575114</v>
      </c>
      <c r="X364" s="7">
        <f t="shared" si="83"/>
        <v>5.330663593863466</v>
      </c>
      <c r="Y364" s="36">
        <v>102271.56549520767</v>
      </c>
      <c r="Z364" s="36">
        <f t="shared" si="84"/>
        <v>5451.753108727266</v>
      </c>
      <c r="AA364" s="6">
        <f t="shared" si="85"/>
        <v>40025429.879793935</v>
      </c>
      <c r="AB364" s="7">
        <f t="shared" si="86"/>
        <v>0.48363992736958616</v>
      </c>
      <c r="AC364" s="7">
        <f t="shared" si="87"/>
        <v>3.500941786779915</v>
      </c>
      <c r="AD364" s="7">
        <f t="shared" si="88"/>
        <v>0.6717529350902358</v>
      </c>
      <c r="AE364" s="7">
        <f t="shared" si="89"/>
        <v>4.656334649239737</v>
      </c>
    </row>
    <row r="365" spans="1:31" ht="12.75">
      <c r="A365" s="1" t="s">
        <v>730</v>
      </c>
      <c r="B365" s="1" t="s">
        <v>731</v>
      </c>
      <c r="C365" s="2" t="s">
        <v>649</v>
      </c>
      <c r="D365" s="1"/>
      <c r="E365" s="3">
        <v>989001791</v>
      </c>
      <c r="F365" s="4">
        <v>80.73</v>
      </c>
      <c r="G365" s="5">
        <f t="shared" si="75"/>
        <v>0.8073</v>
      </c>
      <c r="H365" s="4">
        <v>5006024.11</v>
      </c>
      <c r="I365" s="4">
        <v>264717.66</v>
      </c>
      <c r="J365" s="4">
        <v>0</v>
      </c>
      <c r="K365" s="4">
        <v>258227.97</v>
      </c>
      <c r="L365" s="6">
        <f t="shared" si="76"/>
        <v>5528969.74</v>
      </c>
      <c r="M365" s="4">
        <v>7168327</v>
      </c>
      <c r="N365" s="4">
        <v>5140968.7</v>
      </c>
      <c r="O365" s="4">
        <v>0</v>
      </c>
      <c r="P365" s="6">
        <f t="shared" si="77"/>
        <v>12309295.7</v>
      </c>
      <c r="Q365" s="4">
        <v>4858715.36</v>
      </c>
      <c r="R365" s="4">
        <v>0</v>
      </c>
      <c r="S365" s="6">
        <f t="shared" si="78"/>
        <v>4858715.36</v>
      </c>
      <c r="T365" s="6">
        <f t="shared" si="79"/>
        <v>22696980.799999997</v>
      </c>
      <c r="U365" s="7">
        <f t="shared" si="80"/>
        <v>0.4912746775804373</v>
      </c>
      <c r="V365" s="7">
        <f t="shared" si="81"/>
        <v>1.244618140433681</v>
      </c>
      <c r="W365" s="7">
        <f t="shared" si="82"/>
        <v>0.5590454729520302</v>
      </c>
      <c r="X365" s="7">
        <f t="shared" si="83"/>
        <v>2.294938290966148</v>
      </c>
      <c r="Y365" s="36">
        <v>381849.1915504512</v>
      </c>
      <c r="Z365" s="36">
        <f t="shared" si="84"/>
        <v>8763.20331063598</v>
      </c>
      <c r="AA365" s="6">
        <f t="shared" si="85"/>
        <v>1225073443.5773566</v>
      </c>
      <c r="AB365" s="7">
        <f t="shared" si="86"/>
        <v>0.4513174103141741</v>
      </c>
      <c r="AC365" s="7">
        <f t="shared" si="87"/>
        <v>1.0047802247721105</v>
      </c>
      <c r="AD365" s="7">
        <f t="shared" si="88"/>
        <v>0.39660604721068704</v>
      </c>
      <c r="AE365" s="7">
        <f t="shared" si="89"/>
        <v>1.8527036822969718</v>
      </c>
    </row>
    <row r="366" spans="1:31" ht="12.75">
      <c r="A366" s="1" t="s">
        <v>732</v>
      </c>
      <c r="B366" s="1" t="s">
        <v>733</v>
      </c>
      <c r="C366" s="2" t="s">
        <v>649</v>
      </c>
      <c r="D366" s="1"/>
      <c r="E366" s="3">
        <v>196686828</v>
      </c>
      <c r="F366" s="4">
        <v>89.45</v>
      </c>
      <c r="G366" s="5">
        <f t="shared" si="75"/>
        <v>0.8945000000000001</v>
      </c>
      <c r="H366" s="4">
        <v>894734.46</v>
      </c>
      <c r="I366" s="4">
        <v>47312.42</v>
      </c>
      <c r="J366" s="4">
        <v>0</v>
      </c>
      <c r="K366" s="4">
        <v>46154.42</v>
      </c>
      <c r="L366" s="6">
        <f t="shared" si="76"/>
        <v>988201.3</v>
      </c>
      <c r="M366" s="4">
        <v>713273</v>
      </c>
      <c r="N366" s="4">
        <v>856341.06</v>
      </c>
      <c r="O366" s="4">
        <v>0</v>
      </c>
      <c r="P366" s="6">
        <f t="shared" si="77"/>
        <v>1569614.06</v>
      </c>
      <c r="Q366" s="4">
        <v>2234320.54</v>
      </c>
      <c r="R366" s="4">
        <v>0</v>
      </c>
      <c r="S366" s="6">
        <f t="shared" si="78"/>
        <v>2234320.54</v>
      </c>
      <c r="T366" s="6">
        <f t="shared" si="79"/>
        <v>4792135.9</v>
      </c>
      <c r="U366" s="7">
        <f t="shared" si="80"/>
        <v>1.1359787346817145</v>
      </c>
      <c r="V366" s="7">
        <f t="shared" si="81"/>
        <v>0.7980270341235052</v>
      </c>
      <c r="W366" s="7">
        <f t="shared" si="82"/>
        <v>0.5024237311915977</v>
      </c>
      <c r="X366" s="7">
        <f t="shared" si="83"/>
        <v>2.4364294999968177</v>
      </c>
      <c r="Y366" s="36">
        <v>144198.0372914622</v>
      </c>
      <c r="Z366" s="36">
        <f t="shared" si="84"/>
        <v>3513.2835189855978</v>
      </c>
      <c r="AA366" s="6">
        <f t="shared" si="85"/>
        <v>219884659.58636108</v>
      </c>
      <c r="AB366" s="7">
        <f t="shared" si="86"/>
        <v>0.44941802755088417</v>
      </c>
      <c r="AC366" s="7">
        <f t="shared" si="87"/>
        <v>0.7138351820234754</v>
      </c>
      <c r="AD366" s="7">
        <f t="shared" si="88"/>
        <v>1.0161329781727937</v>
      </c>
      <c r="AE366" s="7">
        <f t="shared" si="89"/>
        <v>2.1793861877471534</v>
      </c>
    </row>
    <row r="367" spans="1:31" ht="12.75">
      <c r="A367" s="1" t="s">
        <v>734</v>
      </c>
      <c r="B367" s="1" t="s">
        <v>735</v>
      </c>
      <c r="C367" s="2" t="s">
        <v>649</v>
      </c>
      <c r="D367" s="1"/>
      <c r="E367" s="3">
        <v>566401968</v>
      </c>
      <c r="F367" s="4">
        <v>91.8</v>
      </c>
      <c r="G367" s="5">
        <f t="shared" si="75"/>
        <v>0.9179999999999999</v>
      </c>
      <c r="H367" s="4">
        <v>2443994.75</v>
      </c>
      <c r="I367" s="4">
        <v>129230.93</v>
      </c>
      <c r="J367" s="4">
        <v>0</v>
      </c>
      <c r="K367" s="4">
        <v>126071.11</v>
      </c>
      <c r="L367" s="6">
        <f t="shared" si="76"/>
        <v>2699296.79</v>
      </c>
      <c r="M367" s="4">
        <v>2801234</v>
      </c>
      <c r="N367" s="4">
        <v>0</v>
      </c>
      <c r="O367" s="4">
        <v>0</v>
      </c>
      <c r="P367" s="6">
        <f t="shared" si="77"/>
        <v>2801234</v>
      </c>
      <c r="Q367" s="4">
        <v>2633000</v>
      </c>
      <c r="R367" s="4">
        <v>0</v>
      </c>
      <c r="S367" s="6">
        <f t="shared" si="78"/>
        <v>2633000</v>
      </c>
      <c r="T367" s="6">
        <f t="shared" si="79"/>
        <v>8133530.79</v>
      </c>
      <c r="U367" s="7">
        <f t="shared" si="80"/>
        <v>0.464864204002907</v>
      </c>
      <c r="V367" s="7">
        <f t="shared" si="81"/>
        <v>0.49456643130872735</v>
      </c>
      <c r="W367" s="7">
        <f t="shared" si="82"/>
        <v>0.4765691050706236</v>
      </c>
      <c r="X367" s="7">
        <f t="shared" si="83"/>
        <v>1.435999740382258</v>
      </c>
      <c r="Y367" s="36">
        <v>440975.93206296605</v>
      </c>
      <c r="Z367" s="36">
        <f t="shared" si="84"/>
        <v>6332.413239572435</v>
      </c>
      <c r="AA367" s="6">
        <f t="shared" si="85"/>
        <v>616995607.8431373</v>
      </c>
      <c r="AB367" s="7">
        <f t="shared" si="86"/>
        <v>0.43749043845483254</v>
      </c>
      <c r="AC367" s="7">
        <f t="shared" si="87"/>
        <v>0.4540119839414118</v>
      </c>
      <c r="AD367" s="7">
        <f t="shared" si="88"/>
        <v>0.42674533927466857</v>
      </c>
      <c r="AE367" s="7">
        <f t="shared" si="89"/>
        <v>1.3182477616709127</v>
      </c>
    </row>
    <row r="368" spans="1:31" ht="12.75">
      <c r="A368" s="1" t="s">
        <v>736</v>
      </c>
      <c r="B368" s="1" t="s">
        <v>737</v>
      </c>
      <c r="C368" s="2" t="s">
        <v>649</v>
      </c>
      <c r="D368" s="1"/>
      <c r="E368" s="3">
        <v>422267413</v>
      </c>
      <c r="F368" s="4">
        <v>91.15</v>
      </c>
      <c r="G368" s="5">
        <f t="shared" si="75"/>
        <v>0.9115000000000001</v>
      </c>
      <c r="H368" s="4">
        <v>1963999.13</v>
      </c>
      <c r="I368" s="4">
        <v>103854.72</v>
      </c>
      <c r="J368" s="4">
        <v>0</v>
      </c>
      <c r="K368" s="4">
        <v>101312.62</v>
      </c>
      <c r="L368" s="6">
        <f t="shared" si="76"/>
        <v>2169166.4699999997</v>
      </c>
      <c r="M368" s="4">
        <v>3866006</v>
      </c>
      <c r="N368" s="4">
        <v>2111101.31</v>
      </c>
      <c r="O368" s="4">
        <v>0</v>
      </c>
      <c r="P368" s="6">
        <f t="shared" si="77"/>
        <v>5977107.3100000005</v>
      </c>
      <c r="Q368" s="4">
        <v>3357884.26</v>
      </c>
      <c r="R368" s="4">
        <v>0</v>
      </c>
      <c r="S368" s="6">
        <f t="shared" si="78"/>
        <v>3357884.26</v>
      </c>
      <c r="T368" s="6">
        <f t="shared" si="79"/>
        <v>11504158.04</v>
      </c>
      <c r="U368" s="7">
        <f t="shared" si="80"/>
        <v>0.7952032661350545</v>
      </c>
      <c r="V368" s="7">
        <f t="shared" si="81"/>
        <v>1.4154791788302168</v>
      </c>
      <c r="W368" s="7">
        <f t="shared" si="82"/>
        <v>0.5136949722426248</v>
      </c>
      <c r="X368" s="7">
        <f t="shared" si="83"/>
        <v>2.7243774172078963</v>
      </c>
      <c r="Y368" s="36">
        <v>209591.03852596314</v>
      </c>
      <c r="Z368" s="36">
        <f t="shared" si="84"/>
        <v>5710.050922092842</v>
      </c>
      <c r="AA368" s="6">
        <f t="shared" si="85"/>
        <v>463266498.0800877</v>
      </c>
      <c r="AB368" s="7">
        <f t="shared" si="86"/>
        <v>0.4682329671991526</v>
      </c>
      <c r="AC368" s="7">
        <f t="shared" si="87"/>
        <v>1.290209271503743</v>
      </c>
      <c r="AD368" s="7">
        <f t="shared" si="88"/>
        <v>0.7248277770821022</v>
      </c>
      <c r="AE368" s="7">
        <f t="shared" si="89"/>
        <v>2.4832700157849974</v>
      </c>
    </row>
    <row r="369" spans="1:31" ht="12.75">
      <c r="A369" s="1" t="s">
        <v>738</v>
      </c>
      <c r="B369" s="1" t="s">
        <v>739</v>
      </c>
      <c r="C369" s="2" t="s">
        <v>649</v>
      </c>
      <c r="D369" s="1"/>
      <c r="E369" s="3">
        <v>27375545</v>
      </c>
      <c r="F369" s="4">
        <v>99.4</v>
      </c>
      <c r="G369" s="5">
        <f t="shared" si="75"/>
        <v>0.9940000000000001</v>
      </c>
      <c r="H369" s="4">
        <v>118004.09</v>
      </c>
      <c r="I369" s="4">
        <v>6239.59</v>
      </c>
      <c r="J369" s="4">
        <v>0</v>
      </c>
      <c r="K369" s="4">
        <v>6087.5</v>
      </c>
      <c r="L369" s="6">
        <f t="shared" si="76"/>
        <v>130331.18</v>
      </c>
      <c r="M369" s="4">
        <v>355253.65</v>
      </c>
      <c r="N369" s="4">
        <v>113008.21</v>
      </c>
      <c r="O369" s="4">
        <v>0</v>
      </c>
      <c r="P369" s="6">
        <f t="shared" si="77"/>
        <v>468261.86000000004</v>
      </c>
      <c r="Q369" s="4">
        <v>381341.36</v>
      </c>
      <c r="R369" s="4">
        <v>0</v>
      </c>
      <c r="S369" s="6">
        <f t="shared" si="78"/>
        <v>381341.36</v>
      </c>
      <c r="T369" s="6">
        <f t="shared" si="79"/>
        <v>979934.4</v>
      </c>
      <c r="U369" s="7">
        <f t="shared" si="80"/>
        <v>1.3930000663000497</v>
      </c>
      <c r="V369" s="7">
        <f t="shared" si="81"/>
        <v>1.7105115532859712</v>
      </c>
      <c r="W369" s="7">
        <f t="shared" si="82"/>
        <v>0.47608615645825497</v>
      </c>
      <c r="X369" s="7">
        <f t="shared" si="83"/>
        <v>3.5795977760442765</v>
      </c>
      <c r="Y369" s="36">
        <v>74621.31147540984</v>
      </c>
      <c r="Z369" s="36">
        <f t="shared" si="84"/>
        <v>2671.142806028843</v>
      </c>
      <c r="AA369" s="6">
        <f t="shared" si="85"/>
        <v>27540789.738430582</v>
      </c>
      <c r="AB369" s="7">
        <f t="shared" si="86"/>
        <v>0.4732296395195054</v>
      </c>
      <c r="AC369" s="7">
        <f t="shared" si="87"/>
        <v>1.7002484839662557</v>
      </c>
      <c r="AD369" s="7">
        <f t="shared" si="88"/>
        <v>1.3846420659022496</v>
      </c>
      <c r="AE369" s="7">
        <f t="shared" si="89"/>
        <v>3.558120189388011</v>
      </c>
    </row>
    <row r="370" spans="1:31" ht="12.75">
      <c r="A370" s="1" t="s">
        <v>740</v>
      </c>
      <c r="B370" s="1" t="s">
        <v>741</v>
      </c>
      <c r="C370" s="2" t="s">
        <v>649</v>
      </c>
      <c r="D370" s="3" t="s">
        <v>57</v>
      </c>
      <c r="E370" s="3">
        <v>103523669</v>
      </c>
      <c r="F370" s="4">
        <v>93.52</v>
      </c>
      <c r="G370" s="5">
        <f t="shared" si="75"/>
        <v>0.9351999999999999</v>
      </c>
      <c r="H370" s="4">
        <v>460759.94</v>
      </c>
      <c r="I370" s="4">
        <v>24370.04</v>
      </c>
      <c r="J370" s="4">
        <v>9091.12</v>
      </c>
      <c r="K370" s="4">
        <v>23765.69</v>
      </c>
      <c r="L370" s="6">
        <f t="shared" si="76"/>
        <v>517986.79</v>
      </c>
      <c r="M370" s="4">
        <v>1494223</v>
      </c>
      <c r="N370" s="4">
        <v>0</v>
      </c>
      <c r="O370" s="4">
        <v>0</v>
      </c>
      <c r="P370" s="6">
        <f t="shared" si="77"/>
        <v>1494223</v>
      </c>
      <c r="Q370" s="4">
        <v>720009</v>
      </c>
      <c r="R370" s="4">
        <v>0</v>
      </c>
      <c r="S370" s="6">
        <f t="shared" si="78"/>
        <v>720009</v>
      </c>
      <c r="T370" s="6">
        <f t="shared" si="79"/>
        <v>2732218.79</v>
      </c>
      <c r="U370" s="7">
        <f t="shared" si="80"/>
        <v>0.6955018180431762</v>
      </c>
      <c r="V370" s="7">
        <f t="shared" si="81"/>
        <v>1.4433636427627</v>
      </c>
      <c r="W370" s="7">
        <f t="shared" si="82"/>
        <v>0.5003559041169608</v>
      </c>
      <c r="X370" s="7">
        <f t="shared" si="83"/>
        <v>2.639221364922837</v>
      </c>
      <c r="Y370" s="36">
        <v>103170.25171624713</v>
      </c>
      <c r="Z370" s="36">
        <f t="shared" si="84"/>
        <v>2722.8913255398643</v>
      </c>
      <c r="AA370" s="6">
        <f t="shared" si="85"/>
        <v>110696823.13943543</v>
      </c>
      <c r="AB370" s="7">
        <f t="shared" si="86"/>
        <v>0.46793284153018183</v>
      </c>
      <c r="AC370" s="7">
        <f t="shared" si="87"/>
        <v>1.349833678711677</v>
      </c>
      <c r="AD370" s="7">
        <f t="shared" si="88"/>
        <v>0.6504333002339783</v>
      </c>
      <c r="AE370" s="7">
        <f t="shared" si="89"/>
        <v>2.468199820475837</v>
      </c>
    </row>
    <row r="371" spans="1:31" ht="12.75">
      <c r="A371" s="1" t="s">
        <v>742</v>
      </c>
      <c r="B371" s="1" t="s">
        <v>743</v>
      </c>
      <c r="C371" s="2" t="s">
        <v>649</v>
      </c>
      <c r="D371" s="1"/>
      <c r="E371" s="3">
        <v>1075248445</v>
      </c>
      <c r="F371" s="4">
        <v>101.33</v>
      </c>
      <c r="G371" s="5">
        <f t="shared" si="75"/>
        <v>1.0133</v>
      </c>
      <c r="H371" s="4">
        <v>4100212.94</v>
      </c>
      <c r="I371" s="4">
        <v>0</v>
      </c>
      <c r="J371" s="4">
        <v>0</v>
      </c>
      <c r="K371" s="4">
        <v>211519.44</v>
      </c>
      <c r="L371" s="6">
        <f t="shared" si="76"/>
        <v>4311732.38</v>
      </c>
      <c r="M371" s="4">
        <v>3475970</v>
      </c>
      <c r="N371" s="4">
        <v>0</v>
      </c>
      <c r="O371" s="4">
        <v>0</v>
      </c>
      <c r="P371" s="6">
        <f t="shared" si="77"/>
        <v>3475970</v>
      </c>
      <c r="Q371" s="4">
        <v>4263000</v>
      </c>
      <c r="R371" s="4">
        <v>0</v>
      </c>
      <c r="S371" s="6">
        <f t="shared" si="78"/>
        <v>4263000</v>
      </c>
      <c r="T371" s="6">
        <f t="shared" si="79"/>
        <v>12050702.379999999</v>
      </c>
      <c r="U371" s="7">
        <f t="shared" si="80"/>
        <v>0.39646651151399714</v>
      </c>
      <c r="V371" s="7">
        <f t="shared" si="81"/>
        <v>0.3232713347471988</v>
      </c>
      <c r="W371" s="7">
        <f t="shared" si="82"/>
        <v>0.40099870872168525</v>
      </c>
      <c r="X371" s="7">
        <f t="shared" si="83"/>
        <v>1.1207365549828812</v>
      </c>
      <c r="Y371" s="36">
        <v>573564.9821640904</v>
      </c>
      <c r="Z371" s="36">
        <f t="shared" si="84"/>
        <v>6428.152421694003</v>
      </c>
      <c r="AA371" s="6">
        <f t="shared" si="85"/>
        <v>1061135344.9126616</v>
      </c>
      <c r="AB371" s="7">
        <f t="shared" si="86"/>
        <v>0.4063319915476837</v>
      </c>
      <c r="AC371" s="7">
        <f t="shared" si="87"/>
        <v>0.3275708434993366</v>
      </c>
      <c r="AD371" s="7">
        <f t="shared" si="88"/>
        <v>0.4017395161171333</v>
      </c>
      <c r="AE371" s="7">
        <f t="shared" si="89"/>
        <v>1.1356423511641534</v>
      </c>
    </row>
    <row r="372" spans="1:31" ht="12.75">
      <c r="A372" s="1" t="s">
        <v>744</v>
      </c>
      <c r="B372" s="1" t="s">
        <v>745</v>
      </c>
      <c r="C372" s="2" t="s">
        <v>649</v>
      </c>
      <c r="D372" s="1"/>
      <c r="E372" s="3">
        <v>369513177</v>
      </c>
      <c r="F372" s="4">
        <v>79.75</v>
      </c>
      <c r="G372" s="5">
        <f t="shared" si="75"/>
        <v>0.7975</v>
      </c>
      <c r="H372" s="4">
        <v>1947454.62</v>
      </c>
      <c r="I372" s="4">
        <v>102974.5</v>
      </c>
      <c r="J372" s="4">
        <v>0</v>
      </c>
      <c r="K372" s="4">
        <v>100461.86</v>
      </c>
      <c r="L372" s="6">
        <f t="shared" si="76"/>
        <v>2150890.98</v>
      </c>
      <c r="M372" s="4">
        <v>4244743</v>
      </c>
      <c r="N372" s="4">
        <v>0</v>
      </c>
      <c r="O372" s="4">
        <v>0</v>
      </c>
      <c r="P372" s="6">
        <f t="shared" si="77"/>
        <v>4244743</v>
      </c>
      <c r="Q372" s="4">
        <v>2311164.63</v>
      </c>
      <c r="R372" s="4">
        <v>0</v>
      </c>
      <c r="S372" s="6">
        <f t="shared" si="78"/>
        <v>2311164.63</v>
      </c>
      <c r="T372" s="6">
        <f t="shared" si="79"/>
        <v>8706798.61</v>
      </c>
      <c r="U372" s="7">
        <f t="shared" si="80"/>
        <v>0.6254620332524705</v>
      </c>
      <c r="V372" s="7">
        <f t="shared" si="81"/>
        <v>1.1487392775711487</v>
      </c>
      <c r="W372" s="7">
        <f t="shared" si="82"/>
        <v>0.5820877613790753</v>
      </c>
      <c r="X372" s="7">
        <f t="shared" si="83"/>
        <v>2.356289072202694</v>
      </c>
      <c r="Y372" s="36">
        <v>144750.43103448275</v>
      </c>
      <c r="Z372" s="36">
        <f t="shared" si="84"/>
        <v>3410.7385884318137</v>
      </c>
      <c r="AA372" s="6">
        <f t="shared" si="85"/>
        <v>463339406.8965517</v>
      </c>
      <c r="AB372" s="7">
        <f t="shared" si="86"/>
        <v>0.4642149896998125</v>
      </c>
      <c r="AC372" s="7">
        <f t="shared" si="87"/>
        <v>0.9161195738629911</v>
      </c>
      <c r="AD372" s="7">
        <f t="shared" si="88"/>
        <v>0.49880597151884515</v>
      </c>
      <c r="AE372" s="7">
        <f t="shared" si="89"/>
        <v>1.8791405350816488</v>
      </c>
    </row>
    <row r="373" spans="1:31" ht="12.75">
      <c r="A373" s="1" t="s">
        <v>746</v>
      </c>
      <c r="B373" s="1" t="s">
        <v>747</v>
      </c>
      <c r="C373" s="2" t="s">
        <v>649</v>
      </c>
      <c r="D373" s="3" t="s">
        <v>57</v>
      </c>
      <c r="E373" s="3">
        <v>296527041</v>
      </c>
      <c r="F373" s="4">
        <v>102.4</v>
      </c>
      <c r="G373" s="5">
        <f t="shared" si="75"/>
        <v>1.024</v>
      </c>
      <c r="H373" s="4">
        <v>1222517.8</v>
      </c>
      <c r="I373" s="4">
        <v>64644.21</v>
      </c>
      <c r="J373" s="4">
        <v>0</v>
      </c>
      <c r="K373" s="4">
        <v>63064.99</v>
      </c>
      <c r="L373" s="6">
        <f t="shared" si="76"/>
        <v>1350227</v>
      </c>
      <c r="M373" s="4">
        <v>3932837</v>
      </c>
      <c r="N373" s="4">
        <v>0</v>
      </c>
      <c r="O373" s="4">
        <v>0</v>
      </c>
      <c r="P373" s="6">
        <f t="shared" si="77"/>
        <v>3932837</v>
      </c>
      <c r="Q373" s="4">
        <v>3381214.08</v>
      </c>
      <c r="R373" s="4">
        <v>0</v>
      </c>
      <c r="S373" s="6">
        <f t="shared" si="78"/>
        <v>3381214.08</v>
      </c>
      <c r="T373" s="6">
        <f t="shared" si="79"/>
        <v>8664278.08</v>
      </c>
      <c r="U373" s="7">
        <f t="shared" si="80"/>
        <v>1.1402717501234567</v>
      </c>
      <c r="V373" s="7">
        <f t="shared" si="81"/>
        <v>1.3262996139363896</v>
      </c>
      <c r="W373" s="7">
        <f t="shared" si="82"/>
        <v>0.45534700492964486</v>
      </c>
      <c r="X373" s="7">
        <f t="shared" si="83"/>
        <v>2.921918368989491</v>
      </c>
      <c r="Y373" s="36">
        <v>113203.2660902978</v>
      </c>
      <c r="Z373" s="36">
        <f t="shared" si="84"/>
        <v>3307.7070261884633</v>
      </c>
      <c r="AA373" s="6">
        <f t="shared" si="85"/>
        <v>289577188.4765625</v>
      </c>
      <c r="AB373" s="7">
        <f t="shared" si="86"/>
        <v>0.4662753330479563</v>
      </c>
      <c r="AC373" s="7">
        <f t="shared" si="87"/>
        <v>1.3581308046708631</v>
      </c>
      <c r="AD373" s="7">
        <f t="shared" si="88"/>
        <v>1.1676382721264196</v>
      </c>
      <c r="AE373" s="7">
        <f t="shared" si="89"/>
        <v>2.992044409845239</v>
      </c>
    </row>
    <row r="374" spans="1:31" ht="12.75">
      <c r="A374" s="1" t="s">
        <v>748</v>
      </c>
      <c r="B374" s="1" t="s">
        <v>749</v>
      </c>
      <c r="C374" s="2" t="s">
        <v>649</v>
      </c>
      <c r="D374" s="1"/>
      <c r="E374" s="3">
        <v>311513479</v>
      </c>
      <c r="F374" s="4">
        <v>95.18</v>
      </c>
      <c r="G374" s="5">
        <f t="shared" si="75"/>
        <v>0.9518000000000001</v>
      </c>
      <c r="H374" s="4">
        <v>1430058.74</v>
      </c>
      <c r="I374" s="4">
        <v>75617.77</v>
      </c>
      <c r="J374" s="4">
        <v>0</v>
      </c>
      <c r="K374" s="4">
        <v>73763.09</v>
      </c>
      <c r="L374" s="6">
        <f t="shared" si="76"/>
        <v>1579439.6</v>
      </c>
      <c r="M374" s="4">
        <v>0</v>
      </c>
      <c r="N374" s="4">
        <v>5275175.03</v>
      </c>
      <c r="O374" s="4">
        <v>0</v>
      </c>
      <c r="P374" s="6">
        <f t="shared" si="77"/>
        <v>5275175.03</v>
      </c>
      <c r="Q374" s="4">
        <v>576300</v>
      </c>
      <c r="R374" s="4">
        <v>0</v>
      </c>
      <c r="S374" s="6">
        <f t="shared" si="78"/>
        <v>576300</v>
      </c>
      <c r="T374" s="6">
        <f t="shared" si="79"/>
        <v>7430914.630000001</v>
      </c>
      <c r="U374" s="7">
        <f t="shared" si="80"/>
        <v>0.1850000204967054</v>
      </c>
      <c r="V374" s="7">
        <f t="shared" si="81"/>
        <v>1.6934018543704816</v>
      </c>
      <c r="W374" s="7">
        <f t="shared" si="82"/>
        <v>0.5070212708195526</v>
      </c>
      <c r="X374" s="7">
        <f t="shared" si="83"/>
        <v>2.3854231456867394</v>
      </c>
      <c r="Y374" s="36">
        <v>199718.9552238806</v>
      </c>
      <c r="Z374" s="36">
        <f t="shared" si="84"/>
        <v>4764.142184234182</v>
      </c>
      <c r="AA374" s="6">
        <f t="shared" si="85"/>
        <v>327288799.1174616</v>
      </c>
      <c r="AB374" s="7">
        <f t="shared" si="86"/>
        <v>0.48258284556605024</v>
      </c>
      <c r="AC374" s="7">
        <f t="shared" si="87"/>
        <v>1.6117798849898244</v>
      </c>
      <c r="AD374" s="7">
        <f t="shared" si="88"/>
        <v>0.1760830195087642</v>
      </c>
      <c r="AE374" s="7">
        <f t="shared" si="89"/>
        <v>2.270445750064639</v>
      </c>
    </row>
    <row r="375" spans="1:31" ht="12.75">
      <c r="A375" s="1" t="s">
        <v>750</v>
      </c>
      <c r="B375" s="1" t="s">
        <v>751</v>
      </c>
      <c r="C375" s="2" t="s">
        <v>649</v>
      </c>
      <c r="D375" s="1"/>
      <c r="E375" s="3">
        <v>2282894620</v>
      </c>
      <c r="F375" s="4">
        <v>90.37</v>
      </c>
      <c r="G375" s="5">
        <f t="shared" si="75"/>
        <v>0.9037000000000001</v>
      </c>
      <c r="H375" s="4">
        <v>10579493.72</v>
      </c>
      <c r="I375" s="4">
        <v>559401.36</v>
      </c>
      <c r="J375" s="4">
        <v>208768.77</v>
      </c>
      <c r="K375" s="4">
        <v>545753.23</v>
      </c>
      <c r="L375" s="6">
        <f t="shared" si="76"/>
        <v>11893417.08</v>
      </c>
      <c r="M375" s="4">
        <v>30563418.5</v>
      </c>
      <c r="N375" s="4">
        <v>0</v>
      </c>
      <c r="O375" s="4">
        <v>0</v>
      </c>
      <c r="P375" s="6">
        <f t="shared" si="77"/>
        <v>30563418.5</v>
      </c>
      <c r="Q375" s="4">
        <v>10298958.35</v>
      </c>
      <c r="R375" s="4">
        <v>0</v>
      </c>
      <c r="S375" s="6">
        <f t="shared" si="78"/>
        <v>10298958.35</v>
      </c>
      <c r="T375" s="6">
        <f t="shared" si="79"/>
        <v>52755793.93</v>
      </c>
      <c r="U375" s="7">
        <f t="shared" si="80"/>
        <v>0.451135950813183</v>
      </c>
      <c r="V375" s="7">
        <f t="shared" si="81"/>
        <v>1.3388011094441143</v>
      </c>
      <c r="W375" s="7">
        <f t="shared" si="82"/>
        <v>0.5209796797365969</v>
      </c>
      <c r="X375" s="7">
        <f t="shared" si="83"/>
        <v>2.3109167399938944</v>
      </c>
      <c r="Y375" s="36">
        <v>199842.67023754076</v>
      </c>
      <c r="Z375" s="36">
        <f t="shared" si="84"/>
        <v>4618.197720170126</v>
      </c>
      <c r="AA375" s="6">
        <f t="shared" si="85"/>
        <v>2526164235.9189997</v>
      </c>
      <c r="AB375" s="7">
        <f t="shared" si="86"/>
        <v>0.47080933657796264</v>
      </c>
      <c r="AC375" s="7">
        <f t="shared" si="87"/>
        <v>1.2098745626046463</v>
      </c>
      <c r="AD375" s="7">
        <f t="shared" si="88"/>
        <v>0.4076915587498734</v>
      </c>
      <c r="AE375" s="7">
        <f t="shared" si="89"/>
        <v>2.0883754579324822</v>
      </c>
    </row>
    <row r="376" spans="1:31" ht="12.75">
      <c r="A376" s="1" t="s">
        <v>752</v>
      </c>
      <c r="B376" s="1" t="s">
        <v>753</v>
      </c>
      <c r="C376" s="2" t="s">
        <v>649</v>
      </c>
      <c r="D376" s="1"/>
      <c r="E376" s="3">
        <v>514728941</v>
      </c>
      <c r="F376" s="4">
        <v>84.87</v>
      </c>
      <c r="G376" s="5">
        <f t="shared" si="75"/>
        <v>0.8487</v>
      </c>
      <c r="H376" s="4">
        <v>2576195.11</v>
      </c>
      <c r="I376" s="4">
        <v>136199.7</v>
      </c>
      <c r="J376" s="4">
        <v>0</v>
      </c>
      <c r="K376" s="4">
        <v>132909.78</v>
      </c>
      <c r="L376" s="6">
        <f t="shared" si="76"/>
        <v>2845304.59</v>
      </c>
      <c r="M376" s="4">
        <v>5195953.5</v>
      </c>
      <c r="N376" s="4">
        <v>3003723.67</v>
      </c>
      <c r="O376" s="4">
        <v>0</v>
      </c>
      <c r="P376" s="6">
        <f t="shared" si="77"/>
        <v>8199677.17</v>
      </c>
      <c r="Q376" s="4">
        <v>2994608.52</v>
      </c>
      <c r="R376" s="4">
        <v>0</v>
      </c>
      <c r="S376" s="6">
        <f t="shared" si="78"/>
        <v>2994608.52</v>
      </c>
      <c r="T376" s="6">
        <f t="shared" si="79"/>
        <v>14039590.28</v>
      </c>
      <c r="U376" s="7">
        <f t="shared" si="80"/>
        <v>0.5817835916088503</v>
      </c>
      <c r="V376" s="7">
        <f t="shared" si="81"/>
        <v>1.593008769639009</v>
      </c>
      <c r="W376" s="7">
        <f t="shared" si="82"/>
        <v>0.5527772703963812</v>
      </c>
      <c r="X376" s="7">
        <f t="shared" si="83"/>
        <v>2.7275696316442404</v>
      </c>
      <c r="Y376" s="36">
        <v>177914.41881100266</v>
      </c>
      <c r="Z376" s="36">
        <f t="shared" si="84"/>
        <v>4852.739657805257</v>
      </c>
      <c r="AA376" s="6">
        <f t="shared" si="85"/>
        <v>606491034.5233887</v>
      </c>
      <c r="AB376" s="7">
        <f t="shared" si="86"/>
        <v>0.4691420693854088</v>
      </c>
      <c r="AC376" s="7">
        <f t="shared" si="87"/>
        <v>1.3519865427926268</v>
      </c>
      <c r="AD376" s="7">
        <f t="shared" si="88"/>
        <v>0.4937597341984313</v>
      </c>
      <c r="AE376" s="7">
        <f t="shared" si="89"/>
        <v>2.314888346376467</v>
      </c>
    </row>
    <row r="377" spans="1:31" ht="12.75">
      <c r="A377" s="1" t="s">
        <v>754</v>
      </c>
      <c r="B377" s="1" t="s">
        <v>755</v>
      </c>
      <c r="C377" s="2" t="s">
        <v>756</v>
      </c>
      <c r="D377" s="1"/>
      <c r="E377" s="3">
        <v>536042166</v>
      </c>
      <c r="F377" s="4">
        <v>96.1</v>
      </c>
      <c r="G377" s="5">
        <f t="shared" si="75"/>
        <v>0.961</v>
      </c>
      <c r="H377" s="4">
        <v>1551253.81</v>
      </c>
      <c r="I377" s="4">
        <v>0</v>
      </c>
      <c r="J377" s="4">
        <v>0</v>
      </c>
      <c r="K377" s="4">
        <v>146304.39</v>
      </c>
      <c r="L377" s="6">
        <f t="shared" si="76"/>
        <v>1697558.2000000002</v>
      </c>
      <c r="M377" s="4">
        <v>8734561.5</v>
      </c>
      <c r="N377" s="4">
        <v>0</v>
      </c>
      <c r="O377" s="4">
        <v>0</v>
      </c>
      <c r="P377" s="6">
        <f t="shared" si="77"/>
        <v>8734561.5</v>
      </c>
      <c r="Q377" s="4">
        <v>3437542.67</v>
      </c>
      <c r="R377" s="4">
        <v>0</v>
      </c>
      <c r="S377" s="6">
        <f t="shared" si="78"/>
        <v>3437542.67</v>
      </c>
      <c r="T377" s="6">
        <f t="shared" si="79"/>
        <v>13869662.37</v>
      </c>
      <c r="U377" s="7">
        <f t="shared" si="80"/>
        <v>0.6412821393606561</v>
      </c>
      <c r="V377" s="7">
        <f t="shared" si="81"/>
        <v>1.6294541836471874</v>
      </c>
      <c r="W377" s="7">
        <f t="shared" si="82"/>
        <v>0.3166837065575174</v>
      </c>
      <c r="X377" s="7">
        <f t="shared" si="83"/>
        <v>2.5874200295653607</v>
      </c>
      <c r="Y377" s="36">
        <v>180843.81035996487</v>
      </c>
      <c r="Z377" s="36">
        <f t="shared" si="84"/>
        <v>4679.188971482928</v>
      </c>
      <c r="AA377" s="6">
        <f t="shared" si="85"/>
        <v>557796218.5223726</v>
      </c>
      <c r="AB377" s="7">
        <f t="shared" si="86"/>
        <v>0.30433304200177413</v>
      </c>
      <c r="AC377" s="7">
        <f t="shared" si="87"/>
        <v>1.5659054704849467</v>
      </c>
      <c r="AD377" s="7">
        <f t="shared" si="88"/>
        <v>0.6162721359255905</v>
      </c>
      <c r="AE377" s="7">
        <f t="shared" si="89"/>
        <v>2.486510648412311</v>
      </c>
    </row>
    <row r="378" spans="1:31" ht="12.75">
      <c r="A378" s="1" t="s">
        <v>757</v>
      </c>
      <c r="B378" s="1" t="s">
        <v>758</v>
      </c>
      <c r="C378" s="2" t="s">
        <v>756</v>
      </c>
      <c r="D378" s="1"/>
      <c r="E378" s="3">
        <v>471516845</v>
      </c>
      <c r="F378" s="4">
        <v>92.22</v>
      </c>
      <c r="G378" s="5">
        <f t="shared" si="75"/>
        <v>0.9222</v>
      </c>
      <c r="H378" s="4">
        <v>1371549.31</v>
      </c>
      <c r="I378" s="4">
        <v>0</v>
      </c>
      <c r="J378" s="4">
        <v>0</v>
      </c>
      <c r="K378" s="4">
        <v>130043.63</v>
      </c>
      <c r="L378" s="6">
        <f t="shared" si="76"/>
        <v>1501592.94</v>
      </c>
      <c r="M378" s="4">
        <v>6096208.5</v>
      </c>
      <c r="N378" s="4">
        <v>0</v>
      </c>
      <c r="O378" s="4">
        <v>0</v>
      </c>
      <c r="P378" s="6">
        <f t="shared" si="77"/>
        <v>6096208.5</v>
      </c>
      <c r="Q378" s="4">
        <v>1634823.34</v>
      </c>
      <c r="R378" s="4">
        <v>94303</v>
      </c>
      <c r="S378" s="6">
        <f t="shared" si="78"/>
        <v>1729126.34</v>
      </c>
      <c r="T378" s="6">
        <f t="shared" si="79"/>
        <v>9326927.78</v>
      </c>
      <c r="U378" s="7">
        <f t="shared" si="80"/>
        <v>0.36671570874631215</v>
      </c>
      <c r="V378" s="7">
        <f t="shared" si="81"/>
        <v>1.2928930460586197</v>
      </c>
      <c r="W378" s="7">
        <f t="shared" si="82"/>
        <v>0.31846008385978236</v>
      </c>
      <c r="X378" s="7">
        <f t="shared" si="83"/>
        <v>1.9780688386647138</v>
      </c>
      <c r="Y378" s="36">
        <v>295508.3960597826</v>
      </c>
      <c r="Z378" s="36">
        <f t="shared" si="84"/>
        <v>5845.359498096464</v>
      </c>
      <c r="AA378" s="6">
        <f t="shared" si="85"/>
        <v>511295646.2806333</v>
      </c>
      <c r="AB378" s="7">
        <f t="shared" si="86"/>
        <v>0.2936838893354913</v>
      </c>
      <c r="AC378" s="7">
        <f t="shared" si="87"/>
        <v>1.192305967075259</v>
      </c>
      <c r="AD378" s="7">
        <f t="shared" si="88"/>
        <v>0.3197412987754446</v>
      </c>
      <c r="AE378" s="7">
        <f t="shared" si="89"/>
        <v>1.8241750830165993</v>
      </c>
    </row>
    <row r="379" spans="1:31" ht="12.75">
      <c r="A379" s="1" t="s">
        <v>759</v>
      </c>
      <c r="B379" s="1" t="s">
        <v>760</v>
      </c>
      <c r="C379" s="2" t="s">
        <v>756</v>
      </c>
      <c r="D379" s="1"/>
      <c r="E379" s="3">
        <v>289828256</v>
      </c>
      <c r="F379" s="4">
        <v>62.96</v>
      </c>
      <c r="G379" s="5">
        <f t="shared" si="75"/>
        <v>0.6296</v>
      </c>
      <c r="H379" s="4">
        <v>1271106.25</v>
      </c>
      <c r="I379" s="4">
        <v>0</v>
      </c>
      <c r="J379" s="4" t="s">
        <v>1140</v>
      </c>
      <c r="K379" s="4">
        <v>120282.62</v>
      </c>
      <c r="L379" s="6">
        <f t="shared" si="76"/>
        <v>1391388.87</v>
      </c>
      <c r="M379" s="4">
        <v>7087584</v>
      </c>
      <c r="N379" s="4">
        <v>0</v>
      </c>
      <c r="O379" s="4">
        <v>0</v>
      </c>
      <c r="P379" s="6">
        <f t="shared" si="77"/>
        <v>7087584</v>
      </c>
      <c r="Q379" s="4">
        <v>3339437</v>
      </c>
      <c r="R379" s="4">
        <v>0</v>
      </c>
      <c r="S379" s="6">
        <f t="shared" si="78"/>
        <v>3339437</v>
      </c>
      <c r="T379" s="6">
        <f t="shared" si="79"/>
        <v>11818409.870000001</v>
      </c>
      <c r="U379" s="7">
        <f t="shared" si="80"/>
        <v>1.152212364000838</v>
      </c>
      <c r="V379" s="7">
        <f t="shared" si="81"/>
        <v>2.4454427245354573</v>
      </c>
      <c r="W379" s="7">
        <f t="shared" si="82"/>
        <v>0.4800735750209255</v>
      </c>
      <c r="X379" s="7">
        <f t="shared" si="83"/>
        <v>4.077728663557221</v>
      </c>
      <c r="Y379" s="36">
        <v>110580.5651958354</v>
      </c>
      <c r="Z379" s="36">
        <f t="shared" si="84"/>
        <v>4509.175403314161</v>
      </c>
      <c r="AA379" s="6">
        <f t="shared" si="85"/>
        <v>460337128.33545107</v>
      </c>
      <c r="AB379" s="7">
        <f t="shared" si="86"/>
        <v>0.3022543228331747</v>
      </c>
      <c r="AC379" s="7">
        <f t="shared" si="87"/>
        <v>1.539650739367524</v>
      </c>
      <c r="AD379" s="7">
        <f t="shared" si="88"/>
        <v>0.7254329043749276</v>
      </c>
      <c r="AE379" s="7">
        <f t="shared" si="89"/>
        <v>2.5673379665756264</v>
      </c>
    </row>
    <row r="380" spans="1:31" ht="12.75">
      <c r="A380" s="1" t="s">
        <v>761</v>
      </c>
      <c r="B380" s="1" t="s">
        <v>762</v>
      </c>
      <c r="C380" s="2" t="s">
        <v>756</v>
      </c>
      <c r="D380" s="1"/>
      <c r="E380" s="3">
        <v>771475982</v>
      </c>
      <c r="F380" s="4">
        <v>71.1</v>
      </c>
      <c r="G380" s="5">
        <f t="shared" si="75"/>
        <v>0.711</v>
      </c>
      <c r="H380" s="4">
        <v>2920859.82</v>
      </c>
      <c r="I380" s="4">
        <v>0</v>
      </c>
      <c r="J380" s="4">
        <v>0</v>
      </c>
      <c r="K380" s="4">
        <v>276569.7</v>
      </c>
      <c r="L380" s="6">
        <f t="shared" si="76"/>
        <v>3197429.52</v>
      </c>
      <c r="M380" s="4">
        <v>0</v>
      </c>
      <c r="N380" s="4">
        <v>11385473.1</v>
      </c>
      <c r="O380" s="4">
        <v>0</v>
      </c>
      <c r="P380" s="6">
        <f t="shared" si="77"/>
        <v>11385473.1</v>
      </c>
      <c r="Q380" s="4">
        <v>4663650.11</v>
      </c>
      <c r="R380" s="4">
        <v>0</v>
      </c>
      <c r="S380" s="6">
        <f t="shared" si="78"/>
        <v>4663650.11</v>
      </c>
      <c r="T380" s="6">
        <f t="shared" si="79"/>
        <v>19246552.73</v>
      </c>
      <c r="U380" s="7">
        <f t="shared" si="80"/>
        <v>0.6045100844111567</v>
      </c>
      <c r="V380" s="7">
        <f t="shared" si="81"/>
        <v>1.4758039609326425</v>
      </c>
      <c r="W380" s="7">
        <f t="shared" si="82"/>
        <v>0.41445613273803766</v>
      </c>
      <c r="X380" s="7">
        <f t="shared" si="83"/>
        <v>2.494770178081837</v>
      </c>
      <c r="Y380" s="36">
        <v>236520.00898539872</v>
      </c>
      <c r="Z380" s="36">
        <f t="shared" si="84"/>
        <v>5900.63064936421</v>
      </c>
      <c r="AA380" s="6">
        <f t="shared" si="85"/>
        <v>1085057639.9437413</v>
      </c>
      <c r="AB380" s="7">
        <f t="shared" si="86"/>
        <v>0.2946783103767448</v>
      </c>
      <c r="AC380" s="7">
        <f t="shared" si="87"/>
        <v>1.0492966162231088</v>
      </c>
      <c r="AD380" s="7">
        <f t="shared" si="88"/>
        <v>0.4298066700163324</v>
      </c>
      <c r="AE380" s="7">
        <f t="shared" si="89"/>
        <v>1.7737815966161858</v>
      </c>
    </row>
    <row r="381" spans="1:31" ht="12.75">
      <c r="A381" s="1" t="s">
        <v>763</v>
      </c>
      <c r="B381" s="1" t="s">
        <v>764</v>
      </c>
      <c r="C381" s="2" t="s">
        <v>756</v>
      </c>
      <c r="D381" s="1"/>
      <c r="E381" s="3">
        <v>1247447307</v>
      </c>
      <c r="F381" s="4">
        <v>84.86</v>
      </c>
      <c r="G381" s="5">
        <f t="shared" si="75"/>
        <v>0.8486</v>
      </c>
      <c r="H381" s="4">
        <v>3832889.96</v>
      </c>
      <c r="I381" s="4">
        <v>0</v>
      </c>
      <c r="J381" s="4">
        <v>0</v>
      </c>
      <c r="K381" s="4">
        <v>362025.83</v>
      </c>
      <c r="L381" s="6">
        <f t="shared" si="76"/>
        <v>4194915.79</v>
      </c>
      <c r="M381" s="4">
        <v>0</v>
      </c>
      <c r="N381" s="4">
        <v>15214697.38</v>
      </c>
      <c r="O381" s="4">
        <v>0</v>
      </c>
      <c r="P381" s="6">
        <f t="shared" si="77"/>
        <v>15214697.38</v>
      </c>
      <c r="Q381" s="4">
        <v>5095584.77</v>
      </c>
      <c r="R381" s="4">
        <v>124612.5</v>
      </c>
      <c r="S381" s="6">
        <f t="shared" si="78"/>
        <v>5220197.27</v>
      </c>
      <c r="T381" s="6">
        <f t="shared" si="79"/>
        <v>24629810.44</v>
      </c>
      <c r="U381" s="7">
        <f t="shared" si="80"/>
        <v>0.4184703626924419</v>
      </c>
      <c r="V381" s="7">
        <f t="shared" si="81"/>
        <v>1.2196665377866738</v>
      </c>
      <c r="W381" s="7">
        <f t="shared" si="82"/>
        <v>0.33627999887934346</v>
      </c>
      <c r="X381" s="7">
        <f t="shared" si="83"/>
        <v>1.9744168993584592</v>
      </c>
      <c r="Y381" s="36">
        <v>307958.28729281767</v>
      </c>
      <c r="Z381" s="36">
        <f t="shared" si="84"/>
        <v>6080.380467284266</v>
      </c>
      <c r="AA381" s="6">
        <f t="shared" si="85"/>
        <v>1470006253.8298373</v>
      </c>
      <c r="AB381" s="7">
        <f t="shared" si="86"/>
        <v>0.28536720704901086</v>
      </c>
      <c r="AC381" s="7">
        <f t="shared" si="87"/>
        <v>1.0350090239657714</v>
      </c>
      <c r="AD381" s="7">
        <f t="shared" si="88"/>
        <v>0.346636945028252</v>
      </c>
      <c r="AE381" s="7">
        <f t="shared" si="89"/>
        <v>1.6754901807955886</v>
      </c>
    </row>
    <row r="382" spans="1:31" ht="12.75">
      <c r="A382" s="1" t="s">
        <v>765</v>
      </c>
      <c r="B382" s="1" t="s">
        <v>766</v>
      </c>
      <c r="C382" s="2" t="s">
        <v>756</v>
      </c>
      <c r="D382" s="1"/>
      <c r="E382" s="3">
        <v>202733701</v>
      </c>
      <c r="F382" s="4">
        <v>91.71</v>
      </c>
      <c r="G382" s="5">
        <f t="shared" si="75"/>
        <v>0.9170999999999999</v>
      </c>
      <c r="H382" s="4">
        <v>615865.4</v>
      </c>
      <c r="I382" s="4">
        <v>0</v>
      </c>
      <c r="J382" s="4">
        <v>0</v>
      </c>
      <c r="K382" s="4">
        <v>58242.76</v>
      </c>
      <c r="L382" s="6">
        <f t="shared" si="76"/>
        <v>674108.16</v>
      </c>
      <c r="M382" s="4">
        <v>1928141.59</v>
      </c>
      <c r="N382" s="4">
        <v>1383466.5</v>
      </c>
      <c r="O382" s="4">
        <v>0</v>
      </c>
      <c r="P382" s="6">
        <f t="shared" si="77"/>
        <v>3311608.09</v>
      </c>
      <c r="Q382" s="4">
        <v>1461709.98</v>
      </c>
      <c r="R382" s="4">
        <v>0</v>
      </c>
      <c r="S382" s="6">
        <f t="shared" si="78"/>
        <v>1461709.98</v>
      </c>
      <c r="T382" s="6">
        <f t="shared" si="79"/>
        <v>5447426.23</v>
      </c>
      <c r="U382" s="7">
        <f t="shared" si="80"/>
        <v>0.7209999979233842</v>
      </c>
      <c r="V382" s="7">
        <f t="shared" si="81"/>
        <v>1.6334768583936616</v>
      </c>
      <c r="W382" s="7">
        <f t="shared" si="82"/>
        <v>0.3325091766563271</v>
      </c>
      <c r="X382" s="7">
        <f t="shared" si="83"/>
        <v>2.6869860329733735</v>
      </c>
      <c r="Y382" s="36">
        <v>252963.61556064073</v>
      </c>
      <c r="Z382" s="36">
        <f t="shared" si="84"/>
        <v>6797.097018618875</v>
      </c>
      <c r="AA382" s="6">
        <f t="shared" si="85"/>
        <v>221059536.5827064</v>
      </c>
      <c r="AB382" s="7">
        <f t="shared" si="86"/>
        <v>0.3049441659115176</v>
      </c>
      <c r="AC382" s="7">
        <f t="shared" si="87"/>
        <v>1.498061626832827</v>
      </c>
      <c r="AD382" s="7">
        <f t="shared" si="88"/>
        <v>0.6612290980955355</v>
      </c>
      <c r="AE382" s="7">
        <f t="shared" si="89"/>
        <v>2.4642348908398803</v>
      </c>
    </row>
    <row r="383" spans="1:31" ht="12.75">
      <c r="A383" s="1" t="s">
        <v>767</v>
      </c>
      <c r="B383" s="1" t="s">
        <v>768</v>
      </c>
      <c r="C383" s="2" t="s">
        <v>756</v>
      </c>
      <c r="D383" s="1"/>
      <c r="E383" s="3">
        <v>806959837</v>
      </c>
      <c r="F383" s="4">
        <v>84.12</v>
      </c>
      <c r="G383" s="5">
        <f t="shared" si="75"/>
        <v>0.8412000000000001</v>
      </c>
      <c r="H383" s="4">
        <v>2591682.95</v>
      </c>
      <c r="I383" s="4">
        <v>0</v>
      </c>
      <c r="J383" s="4">
        <v>0</v>
      </c>
      <c r="K383" s="4">
        <v>245264.4</v>
      </c>
      <c r="L383" s="6">
        <f t="shared" si="76"/>
        <v>2836947.35</v>
      </c>
      <c r="M383" s="4">
        <v>7935564.92</v>
      </c>
      <c r="N383" s="4">
        <v>4694643.25</v>
      </c>
      <c r="O383" s="4">
        <v>0</v>
      </c>
      <c r="P383" s="6">
        <f t="shared" si="77"/>
        <v>12630208.17</v>
      </c>
      <c r="Q383" s="4">
        <v>3206069.43</v>
      </c>
      <c r="R383" s="4">
        <v>160000</v>
      </c>
      <c r="S383" s="6">
        <f t="shared" si="78"/>
        <v>3366069.43</v>
      </c>
      <c r="T383" s="6">
        <f t="shared" si="79"/>
        <v>18833224.95</v>
      </c>
      <c r="U383" s="7">
        <f t="shared" si="80"/>
        <v>0.4171297350452895</v>
      </c>
      <c r="V383" s="7">
        <f t="shared" si="81"/>
        <v>1.5651594529109136</v>
      </c>
      <c r="W383" s="7">
        <f t="shared" si="82"/>
        <v>0.3515599190843001</v>
      </c>
      <c r="X383" s="7">
        <f t="shared" si="83"/>
        <v>2.3338491070405034</v>
      </c>
      <c r="Y383" s="36">
        <v>334559.6832579186</v>
      </c>
      <c r="Z383" s="36">
        <f t="shared" si="84"/>
        <v>7808.118180232469</v>
      </c>
      <c r="AA383" s="6">
        <f t="shared" si="85"/>
        <v>959296049.6909176</v>
      </c>
      <c r="AB383" s="7">
        <f t="shared" si="86"/>
        <v>0.2957322039337133</v>
      </c>
      <c r="AC383" s="7">
        <f t="shared" si="87"/>
        <v>1.3166121317886608</v>
      </c>
      <c r="AD383" s="7">
        <f t="shared" si="88"/>
        <v>0.33421063612562424</v>
      </c>
      <c r="AE383" s="7">
        <f t="shared" si="89"/>
        <v>1.9632338688424715</v>
      </c>
    </row>
    <row r="384" spans="1:31" ht="12.75">
      <c r="A384" s="1" t="s">
        <v>769</v>
      </c>
      <c r="B384" s="1" t="s">
        <v>770</v>
      </c>
      <c r="C384" s="2" t="s">
        <v>756</v>
      </c>
      <c r="D384" s="1"/>
      <c r="E384" s="3">
        <v>1066786285</v>
      </c>
      <c r="F384" s="4">
        <v>67.71</v>
      </c>
      <c r="G384" s="5">
        <f t="shared" si="75"/>
        <v>0.6770999999999999</v>
      </c>
      <c r="H384" s="4">
        <v>4098008.61</v>
      </c>
      <c r="I384" s="4">
        <v>0</v>
      </c>
      <c r="J384" s="4">
        <v>0</v>
      </c>
      <c r="K384" s="4">
        <v>386845.37</v>
      </c>
      <c r="L384" s="6">
        <f t="shared" si="76"/>
        <v>4484853.9799999995</v>
      </c>
      <c r="M384" s="4">
        <v>12551904</v>
      </c>
      <c r="N384" s="4">
        <v>8268732.28</v>
      </c>
      <c r="O384" s="4">
        <v>0</v>
      </c>
      <c r="P384" s="6">
        <f t="shared" si="77"/>
        <v>20820636.28</v>
      </c>
      <c r="Q384" s="4">
        <v>6133411.18</v>
      </c>
      <c r="R384" s="4">
        <v>0</v>
      </c>
      <c r="S384" s="6">
        <f t="shared" si="78"/>
        <v>6133411.18</v>
      </c>
      <c r="T384" s="6">
        <f t="shared" si="79"/>
        <v>31438901.44</v>
      </c>
      <c r="U384" s="7">
        <f t="shared" si="80"/>
        <v>0.5749428227791661</v>
      </c>
      <c r="V384" s="7">
        <f t="shared" si="81"/>
        <v>1.9517157815728763</v>
      </c>
      <c r="W384" s="7">
        <f t="shared" si="82"/>
        <v>0.4204079151617514</v>
      </c>
      <c r="X384" s="7">
        <f t="shared" si="83"/>
        <v>2.9470665195137937</v>
      </c>
      <c r="Y384" s="36">
        <v>151850.09835769716</v>
      </c>
      <c r="Z384" s="36">
        <f t="shared" si="84"/>
        <v>4475.1234085484575</v>
      </c>
      <c r="AA384" s="6">
        <f t="shared" si="85"/>
        <v>1575522500.369222</v>
      </c>
      <c r="AB384" s="7">
        <f t="shared" si="86"/>
        <v>0.2846581993560218</v>
      </c>
      <c r="AC384" s="7">
        <f t="shared" si="87"/>
        <v>1.3215067557029943</v>
      </c>
      <c r="AD384" s="7">
        <f t="shared" si="88"/>
        <v>0.3892937853037733</v>
      </c>
      <c r="AE384" s="7">
        <f t="shared" si="89"/>
        <v>1.9954587403627895</v>
      </c>
    </row>
    <row r="385" spans="1:31" ht="12.75">
      <c r="A385" s="1" t="s">
        <v>771</v>
      </c>
      <c r="B385" s="1" t="s">
        <v>772</v>
      </c>
      <c r="C385" s="2" t="s">
        <v>756</v>
      </c>
      <c r="D385" s="1"/>
      <c r="E385" s="3">
        <v>692207336</v>
      </c>
      <c r="F385" s="4">
        <v>102</v>
      </c>
      <c r="G385" s="5">
        <f t="shared" si="75"/>
        <v>1.02</v>
      </c>
      <c r="H385" s="4">
        <v>1834057.19</v>
      </c>
      <c r="I385" s="4">
        <v>0</v>
      </c>
      <c r="J385" s="4">
        <v>0</v>
      </c>
      <c r="K385" s="4">
        <v>178337.5</v>
      </c>
      <c r="L385" s="6">
        <f t="shared" si="76"/>
        <v>2012394.69</v>
      </c>
      <c r="M385" s="4">
        <v>11250581.5</v>
      </c>
      <c r="N385" s="4">
        <v>0</v>
      </c>
      <c r="O385" s="4">
        <v>0</v>
      </c>
      <c r="P385" s="6">
        <f t="shared" si="77"/>
        <v>11250581.5</v>
      </c>
      <c r="Q385" s="4">
        <v>6024548</v>
      </c>
      <c r="R385" s="4">
        <v>0</v>
      </c>
      <c r="S385" s="6">
        <f t="shared" si="78"/>
        <v>6024548</v>
      </c>
      <c r="T385" s="6">
        <f t="shared" si="79"/>
        <v>19287524.189999998</v>
      </c>
      <c r="U385" s="7">
        <f t="shared" si="80"/>
        <v>0.8703386524063073</v>
      </c>
      <c r="V385" s="7">
        <f t="shared" si="81"/>
        <v>1.6253195993288345</v>
      </c>
      <c r="W385" s="7">
        <f t="shared" si="82"/>
        <v>0.29072137571220424</v>
      </c>
      <c r="X385" s="7">
        <f t="shared" si="83"/>
        <v>2.786379627447346</v>
      </c>
      <c r="Y385" s="36">
        <v>132239.22302158273</v>
      </c>
      <c r="Z385" s="36">
        <f t="shared" si="84"/>
        <v>3684.686769768042</v>
      </c>
      <c r="AA385" s="6">
        <f t="shared" si="85"/>
        <v>678634643.1372548</v>
      </c>
      <c r="AB385" s="7">
        <f t="shared" si="86"/>
        <v>0.29653580322644835</v>
      </c>
      <c r="AC385" s="7">
        <f t="shared" si="87"/>
        <v>1.6578259913154116</v>
      </c>
      <c r="AD385" s="7">
        <f t="shared" si="88"/>
        <v>0.8877454254544335</v>
      </c>
      <c r="AE385" s="7">
        <f t="shared" si="89"/>
        <v>2.842107219996293</v>
      </c>
    </row>
    <row r="386" spans="1:31" ht="12.75">
      <c r="A386" s="1" t="s">
        <v>773</v>
      </c>
      <c r="B386" s="1" t="s">
        <v>774</v>
      </c>
      <c r="C386" s="2" t="s">
        <v>756</v>
      </c>
      <c r="D386" s="1"/>
      <c r="E386" s="3">
        <v>1285480330</v>
      </c>
      <c r="F386" s="4">
        <v>65.04</v>
      </c>
      <c r="G386" s="5">
        <f aca="true" t="shared" si="90" ref="G386:G449">F386/100</f>
        <v>0.6504000000000001</v>
      </c>
      <c r="H386" s="4">
        <v>5016118.21</v>
      </c>
      <c r="I386" s="4">
        <v>0</v>
      </c>
      <c r="J386" s="4">
        <v>0</v>
      </c>
      <c r="K386" s="4">
        <v>473306.46</v>
      </c>
      <c r="L386" s="6">
        <f aca="true" t="shared" si="91" ref="L386:L449">SUM(H386:K386)</f>
        <v>5489424.67</v>
      </c>
      <c r="M386" s="4">
        <v>9991203.96</v>
      </c>
      <c r="N386" s="4">
        <v>6094873.88</v>
      </c>
      <c r="O386" s="4">
        <v>0</v>
      </c>
      <c r="P386" s="6">
        <f aca="true" t="shared" si="92" ref="P386:P449">SUM(M386:O386)</f>
        <v>16086077.84</v>
      </c>
      <c r="Q386" s="4">
        <v>6697806</v>
      </c>
      <c r="R386" s="4">
        <v>64274</v>
      </c>
      <c r="S386" s="6">
        <f aca="true" t="shared" si="93" ref="S386:S449">Q386+R386</f>
        <v>6762080</v>
      </c>
      <c r="T386" s="6">
        <f aca="true" t="shared" si="94" ref="T386:T449">L386+P386+S386</f>
        <v>28337582.509999998</v>
      </c>
      <c r="U386" s="7">
        <f aca="true" t="shared" si="95" ref="U386:U449">(S386/E386)*100</f>
        <v>0.5260352758567687</v>
      </c>
      <c r="V386" s="7">
        <f aca="true" t="shared" si="96" ref="V386:V449">(P386/E386)*100</f>
        <v>1.2513670932638852</v>
      </c>
      <c r="W386" s="7">
        <f aca="true" t="shared" si="97" ref="W386:W449">(L386/E386)*100</f>
        <v>0.42703295740044495</v>
      </c>
      <c r="X386" s="7">
        <f aca="true" t="shared" si="98" ref="X386:X449">(T386/E386)*100</f>
        <v>2.2044353265210987</v>
      </c>
      <c r="Y386" s="36">
        <v>183478.15279958138</v>
      </c>
      <c r="Z386" s="36">
        <f aca="true" t="shared" si="99" ref="Z386:Z449">(Y386/100)*X386</f>
        <v>4044.657216762332</v>
      </c>
      <c r="AA386" s="6">
        <f aca="true" t="shared" si="100" ref="AA386:AA449">E386/G386</f>
        <v>1976445771.8327181</v>
      </c>
      <c r="AB386" s="7">
        <f aca="true" t="shared" si="101" ref="AB386:AB449">(L386/AA386)*100</f>
        <v>0.2777422354932495</v>
      </c>
      <c r="AC386" s="7">
        <f aca="true" t="shared" si="102" ref="AC386:AC449">(P386/AA386)*100</f>
        <v>0.813889157458831</v>
      </c>
      <c r="AD386" s="7">
        <f aca="true" t="shared" si="103" ref="AD386:AD449">(Q386/AA386)*100</f>
        <v>0.3388813442520743</v>
      </c>
      <c r="AE386" s="7">
        <f aca="true" t="shared" si="104" ref="AE386:AE449">(T386/AA386)*100</f>
        <v>1.433764736369323</v>
      </c>
    </row>
    <row r="387" spans="1:31" ht="12.75">
      <c r="A387" s="1" t="s">
        <v>775</v>
      </c>
      <c r="B387" s="1" t="s">
        <v>776</v>
      </c>
      <c r="C387" s="2" t="s">
        <v>756</v>
      </c>
      <c r="D387" s="1"/>
      <c r="E387" s="3">
        <v>1417294048</v>
      </c>
      <c r="F387" s="4">
        <v>88.29</v>
      </c>
      <c r="G387" s="5">
        <f t="shared" si="90"/>
        <v>0.8829</v>
      </c>
      <c r="H387" s="4">
        <v>3559326.8</v>
      </c>
      <c r="I387" s="4">
        <v>0</v>
      </c>
      <c r="J387" s="4">
        <v>0</v>
      </c>
      <c r="K387" s="4">
        <v>400549.14</v>
      </c>
      <c r="L387" s="6">
        <f t="shared" si="91"/>
        <v>3959875.94</v>
      </c>
      <c r="M387" s="4">
        <v>8166216</v>
      </c>
      <c r="N387" s="4">
        <v>4358957.23</v>
      </c>
      <c r="O387" s="4">
        <v>0</v>
      </c>
      <c r="P387" s="6">
        <f t="shared" si="92"/>
        <v>12525173.23</v>
      </c>
      <c r="Q387" s="4">
        <v>6011656</v>
      </c>
      <c r="R387" s="4">
        <v>0</v>
      </c>
      <c r="S387" s="6">
        <f t="shared" si="93"/>
        <v>6011656</v>
      </c>
      <c r="T387" s="6">
        <f t="shared" si="94"/>
        <v>22496705.17</v>
      </c>
      <c r="U387" s="7">
        <f t="shared" si="95"/>
        <v>0.4241643439117864</v>
      </c>
      <c r="V387" s="7">
        <f t="shared" si="96"/>
        <v>0.8837385049118616</v>
      </c>
      <c r="W387" s="7">
        <f t="shared" si="97"/>
        <v>0.27939692159068463</v>
      </c>
      <c r="X387" s="7">
        <f t="shared" si="98"/>
        <v>1.5872997704143326</v>
      </c>
      <c r="Y387" s="36">
        <v>252733.57495881384</v>
      </c>
      <c r="Z387" s="36">
        <f t="shared" si="99"/>
        <v>4011.639455081187</v>
      </c>
      <c r="AA387" s="6">
        <f t="shared" si="100"/>
        <v>1605271319.5152338</v>
      </c>
      <c r="AB387" s="7">
        <f t="shared" si="101"/>
        <v>0.24667954207241546</v>
      </c>
      <c r="AC387" s="7">
        <f t="shared" si="102"/>
        <v>0.7802527259866826</v>
      </c>
      <c r="AD387" s="7">
        <f t="shared" si="103"/>
        <v>0.3744946992397163</v>
      </c>
      <c r="AE387" s="7">
        <f t="shared" si="104"/>
        <v>1.4014269672988144</v>
      </c>
    </row>
    <row r="388" spans="1:31" ht="12.75">
      <c r="A388" s="1" t="s">
        <v>777</v>
      </c>
      <c r="B388" s="1" t="s">
        <v>778</v>
      </c>
      <c r="C388" s="2" t="s">
        <v>756</v>
      </c>
      <c r="D388" s="1"/>
      <c r="E388" s="3">
        <v>1955371977</v>
      </c>
      <c r="F388" s="4">
        <v>97.77</v>
      </c>
      <c r="G388" s="5">
        <f t="shared" si="90"/>
        <v>0.9777</v>
      </c>
      <c r="H388" s="4">
        <v>5439863.35</v>
      </c>
      <c r="I388" s="4">
        <v>0</v>
      </c>
      <c r="J388" s="4">
        <v>0</v>
      </c>
      <c r="K388" s="4">
        <v>517245.22</v>
      </c>
      <c r="L388" s="6">
        <f t="shared" si="91"/>
        <v>5957108.569999999</v>
      </c>
      <c r="M388" s="4">
        <v>12639902</v>
      </c>
      <c r="N388" s="4">
        <v>5806744.39</v>
      </c>
      <c r="O388" s="4">
        <v>0</v>
      </c>
      <c r="P388" s="6">
        <f t="shared" si="92"/>
        <v>18446646.39</v>
      </c>
      <c r="Q388" s="4">
        <v>6740893.34</v>
      </c>
      <c r="R388" s="4">
        <v>0</v>
      </c>
      <c r="S388" s="6">
        <f t="shared" si="93"/>
        <v>6740893.34</v>
      </c>
      <c r="T388" s="6">
        <f t="shared" si="94"/>
        <v>31144648.3</v>
      </c>
      <c r="U388" s="7">
        <f t="shared" si="95"/>
        <v>0.3447371354038792</v>
      </c>
      <c r="V388" s="7">
        <f t="shared" si="96"/>
        <v>0.943382978122735</v>
      </c>
      <c r="W388" s="7">
        <f t="shared" si="97"/>
        <v>0.30465346952243855</v>
      </c>
      <c r="X388" s="7">
        <f t="shared" si="98"/>
        <v>1.5927735830490528</v>
      </c>
      <c r="Y388" s="36">
        <v>228271.6411378556</v>
      </c>
      <c r="Z388" s="36">
        <f t="shared" si="99"/>
        <v>3635.8503976362986</v>
      </c>
      <c r="AA388" s="6">
        <f t="shared" si="100"/>
        <v>1999971337.8336914</v>
      </c>
      <c r="AB388" s="7">
        <f t="shared" si="101"/>
        <v>0.29785969715208815</v>
      </c>
      <c r="AC388" s="7">
        <f t="shared" si="102"/>
        <v>0.922345537710598</v>
      </c>
      <c r="AD388" s="7">
        <f t="shared" si="103"/>
        <v>0.33704949728437267</v>
      </c>
      <c r="AE388" s="7">
        <f t="shared" si="104"/>
        <v>1.557254732147059</v>
      </c>
    </row>
    <row r="389" spans="1:31" ht="12.75">
      <c r="A389" s="1" t="s">
        <v>779</v>
      </c>
      <c r="B389" s="1" t="s">
        <v>780</v>
      </c>
      <c r="C389" s="2" t="s">
        <v>756</v>
      </c>
      <c r="D389" s="1"/>
      <c r="E389" s="3">
        <v>775211397</v>
      </c>
      <c r="F389" s="4">
        <v>58.52</v>
      </c>
      <c r="G389" s="5">
        <f t="shared" si="90"/>
        <v>0.5852</v>
      </c>
      <c r="H389" s="4">
        <v>3622060.49</v>
      </c>
      <c r="I389" s="4">
        <v>0</v>
      </c>
      <c r="J389" s="4">
        <v>0</v>
      </c>
      <c r="K389" s="4">
        <v>341722.29</v>
      </c>
      <c r="L389" s="6">
        <f t="shared" si="91"/>
        <v>3963782.7800000003</v>
      </c>
      <c r="M389" s="4">
        <v>5036336</v>
      </c>
      <c r="N389" s="4">
        <v>0</v>
      </c>
      <c r="O389" s="4">
        <v>0</v>
      </c>
      <c r="P389" s="6">
        <f t="shared" si="92"/>
        <v>5036336</v>
      </c>
      <c r="Q389" s="4">
        <v>3156258.43</v>
      </c>
      <c r="R389" s="4">
        <v>155042.28</v>
      </c>
      <c r="S389" s="6">
        <f t="shared" si="93"/>
        <v>3311300.71</v>
      </c>
      <c r="T389" s="6">
        <f t="shared" si="94"/>
        <v>12311419.490000002</v>
      </c>
      <c r="U389" s="7">
        <f t="shared" si="95"/>
        <v>0.42714809441843127</v>
      </c>
      <c r="V389" s="7">
        <f t="shared" si="96"/>
        <v>0.6496725950482898</v>
      </c>
      <c r="W389" s="7">
        <f t="shared" si="97"/>
        <v>0.5113163706492824</v>
      </c>
      <c r="X389" s="7">
        <f t="shared" si="98"/>
        <v>1.5881370601160036</v>
      </c>
      <c r="Y389" s="36">
        <v>484133.1215469613</v>
      </c>
      <c r="Z389" s="36">
        <f t="shared" si="99"/>
        <v>7688.69752358375</v>
      </c>
      <c r="AA389" s="6">
        <f t="shared" si="100"/>
        <v>1324694800.0683525</v>
      </c>
      <c r="AB389" s="7">
        <f t="shared" si="101"/>
        <v>0.29922234010396015</v>
      </c>
      <c r="AC389" s="7">
        <f t="shared" si="102"/>
        <v>0.3801884026222592</v>
      </c>
      <c r="AD389" s="7">
        <f t="shared" si="103"/>
        <v>0.23826306480837256</v>
      </c>
      <c r="AE389" s="7">
        <f t="shared" si="104"/>
        <v>0.9293778075798855</v>
      </c>
    </row>
    <row r="390" spans="1:31" ht="12.75">
      <c r="A390" s="1" t="s">
        <v>781</v>
      </c>
      <c r="B390" s="1" t="s">
        <v>782</v>
      </c>
      <c r="C390" s="2" t="s">
        <v>756</v>
      </c>
      <c r="D390" s="1"/>
      <c r="E390" s="3">
        <v>1172609100</v>
      </c>
      <c r="F390" s="4">
        <v>91.03</v>
      </c>
      <c r="G390" s="5">
        <f t="shared" si="90"/>
        <v>0.9103</v>
      </c>
      <c r="H390" s="4">
        <v>3514035.36</v>
      </c>
      <c r="I390" s="4">
        <v>0</v>
      </c>
      <c r="J390" s="4">
        <v>0</v>
      </c>
      <c r="K390" s="4">
        <v>333840.88</v>
      </c>
      <c r="L390" s="6">
        <f t="shared" si="91"/>
        <v>3847876.2399999998</v>
      </c>
      <c r="M390" s="4">
        <v>18841227</v>
      </c>
      <c r="N390" s="4">
        <v>0</v>
      </c>
      <c r="O390" s="4">
        <v>0</v>
      </c>
      <c r="P390" s="6">
        <f t="shared" si="92"/>
        <v>18841227</v>
      </c>
      <c r="Q390" s="4">
        <v>5627500</v>
      </c>
      <c r="R390" s="4">
        <v>234520</v>
      </c>
      <c r="S390" s="6">
        <f t="shared" si="93"/>
        <v>5862020</v>
      </c>
      <c r="T390" s="6">
        <f t="shared" si="94"/>
        <v>28551123.24</v>
      </c>
      <c r="U390" s="7">
        <f t="shared" si="95"/>
        <v>0.4999125454509947</v>
      </c>
      <c r="V390" s="7">
        <f t="shared" si="96"/>
        <v>1.6067781667394532</v>
      </c>
      <c r="W390" s="7">
        <f t="shared" si="97"/>
        <v>0.3281465443172836</v>
      </c>
      <c r="X390" s="7">
        <f t="shared" si="98"/>
        <v>2.434837256507731</v>
      </c>
      <c r="Y390" s="36">
        <v>142513.7724550898</v>
      </c>
      <c r="Z390" s="36">
        <f t="shared" si="99"/>
        <v>3469.978427391179</v>
      </c>
      <c r="AA390" s="6">
        <f t="shared" si="100"/>
        <v>1288156761.5071955</v>
      </c>
      <c r="AB390" s="7">
        <f t="shared" si="101"/>
        <v>0.29871179929202324</v>
      </c>
      <c r="AC390" s="7">
        <f t="shared" si="102"/>
        <v>1.462650165182924</v>
      </c>
      <c r="AD390" s="7">
        <f t="shared" si="103"/>
        <v>0.4368645314111923</v>
      </c>
      <c r="AE390" s="7">
        <f t="shared" si="104"/>
        <v>2.2164323545989877</v>
      </c>
    </row>
    <row r="391" spans="1:31" ht="12.75">
      <c r="A391" s="1" t="s">
        <v>783</v>
      </c>
      <c r="B391" s="1" t="s">
        <v>784</v>
      </c>
      <c r="C391" s="2" t="s">
        <v>756</v>
      </c>
      <c r="D391" s="1"/>
      <c r="E391" s="3">
        <v>908872280</v>
      </c>
      <c r="F391" s="4">
        <v>82.13</v>
      </c>
      <c r="G391" s="5">
        <f t="shared" si="90"/>
        <v>0.8212999999999999</v>
      </c>
      <c r="H391" s="4">
        <v>2932988.07</v>
      </c>
      <c r="I391" s="4">
        <v>0</v>
      </c>
      <c r="J391" s="4">
        <v>0</v>
      </c>
      <c r="K391" s="4">
        <v>276730.7</v>
      </c>
      <c r="L391" s="6">
        <f t="shared" si="91"/>
        <v>3209718.77</v>
      </c>
      <c r="M391" s="4">
        <v>16622591.5</v>
      </c>
      <c r="N391" s="4">
        <v>0</v>
      </c>
      <c r="O391" s="4">
        <v>0</v>
      </c>
      <c r="P391" s="6">
        <f t="shared" si="92"/>
        <v>16622591.5</v>
      </c>
      <c r="Q391" s="4">
        <v>3836747.24</v>
      </c>
      <c r="R391" s="4">
        <v>0</v>
      </c>
      <c r="S391" s="6">
        <f t="shared" si="93"/>
        <v>3836747.24</v>
      </c>
      <c r="T391" s="6">
        <f t="shared" si="94"/>
        <v>23669057.509999998</v>
      </c>
      <c r="U391" s="7">
        <f t="shared" si="95"/>
        <v>0.4221437185871705</v>
      </c>
      <c r="V391" s="7">
        <f t="shared" si="96"/>
        <v>1.8289249068086884</v>
      </c>
      <c r="W391" s="7">
        <f t="shared" si="97"/>
        <v>0.3531539954106643</v>
      </c>
      <c r="X391" s="7">
        <f t="shared" si="98"/>
        <v>2.6042226208065227</v>
      </c>
      <c r="Y391" s="36">
        <v>265348.75686147885</v>
      </c>
      <c r="Z391" s="36">
        <f t="shared" si="99"/>
        <v>6910.272350215532</v>
      </c>
      <c r="AA391" s="6">
        <f t="shared" si="100"/>
        <v>1106626421.5268478</v>
      </c>
      <c r="AB391" s="7">
        <f t="shared" si="101"/>
        <v>0.29004537643077855</v>
      </c>
      <c r="AC391" s="7">
        <f t="shared" si="102"/>
        <v>1.5020960259619753</v>
      </c>
      <c r="AD391" s="7">
        <f t="shared" si="103"/>
        <v>0.34670663607564306</v>
      </c>
      <c r="AE391" s="7">
        <f t="shared" si="104"/>
        <v>2.138848038468397</v>
      </c>
    </row>
    <row r="392" spans="1:31" ht="12.75">
      <c r="A392" s="1" t="s">
        <v>785</v>
      </c>
      <c r="B392" s="1" t="s">
        <v>786</v>
      </c>
      <c r="C392" s="2" t="s">
        <v>756</v>
      </c>
      <c r="D392" s="1"/>
      <c r="E392" s="3">
        <v>727792108</v>
      </c>
      <c r="F392" s="4">
        <v>97.23</v>
      </c>
      <c r="G392" s="5">
        <f t="shared" si="90"/>
        <v>0.9723</v>
      </c>
      <c r="H392" s="4">
        <v>1974954.88</v>
      </c>
      <c r="I392" s="4">
        <v>0</v>
      </c>
      <c r="J392" s="4">
        <v>0</v>
      </c>
      <c r="K392" s="4">
        <v>186521.08</v>
      </c>
      <c r="L392" s="6">
        <f t="shared" si="91"/>
        <v>2161475.96</v>
      </c>
      <c r="M392" s="4">
        <v>11349782</v>
      </c>
      <c r="N392" s="4">
        <v>0</v>
      </c>
      <c r="O392" s="4">
        <v>0</v>
      </c>
      <c r="P392" s="6">
        <f t="shared" si="92"/>
        <v>11349782</v>
      </c>
      <c r="Q392" s="4">
        <v>5879992</v>
      </c>
      <c r="R392" s="4">
        <v>0</v>
      </c>
      <c r="S392" s="6">
        <f t="shared" si="93"/>
        <v>5879992</v>
      </c>
      <c r="T392" s="6">
        <f t="shared" si="94"/>
        <v>19391249.96</v>
      </c>
      <c r="U392" s="7">
        <f t="shared" si="95"/>
        <v>0.8079219237700225</v>
      </c>
      <c r="V392" s="7">
        <f t="shared" si="96"/>
        <v>1.5594813237518645</v>
      </c>
      <c r="W392" s="7">
        <f t="shared" si="97"/>
        <v>0.2969908489307224</v>
      </c>
      <c r="X392" s="7">
        <f t="shared" si="98"/>
        <v>2.6643940964526096</v>
      </c>
      <c r="Y392" s="36">
        <v>164595.23674510917</v>
      </c>
      <c r="Z392" s="36">
        <f t="shared" si="99"/>
        <v>4385.465770878885</v>
      </c>
      <c r="AA392" s="6">
        <f t="shared" si="100"/>
        <v>748526286.1256813</v>
      </c>
      <c r="AB392" s="7">
        <f t="shared" si="101"/>
        <v>0.2887642024153414</v>
      </c>
      <c r="AC392" s="7">
        <f t="shared" si="102"/>
        <v>1.5162836910839381</v>
      </c>
      <c r="AD392" s="7">
        <f t="shared" si="103"/>
        <v>0.7855424864815931</v>
      </c>
      <c r="AE392" s="7">
        <f t="shared" si="104"/>
        <v>2.5905903799808727</v>
      </c>
    </row>
    <row r="393" spans="1:31" ht="12.75">
      <c r="A393" s="1" t="s">
        <v>787</v>
      </c>
      <c r="B393" s="1" t="s">
        <v>788</v>
      </c>
      <c r="C393" s="2" t="s">
        <v>756</v>
      </c>
      <c r="D393" s="1"/>
      <c r="E393" s="3">
        <v>901118018</v>
      </c>
      <c r="F393" s="4">
        <v>43.86</v>
      </c>
      <c r="G393" s="5">
        <f t="shared" si="90"/>
        <v>0.4386</v>
      </c>
      <c r="H393" s="4">
        <v>5030360.68</v>
      </c>
      <c r="I393" s="4">
        <v>0</v>
      </c>
      <c r="J393" s="4">
        <v>0</v>
      </c>
      <c r="K393" s="4">
        <v>474716.95</v>
      </c>
      <c r="L393" s="6">
        <f t="shared" si="91"/>
        <v>5505077.63</v>
      </c>
      <c r="M393" s="4">
        <v>20295789</v>
      </c>
      <c r="N393" s="4">
        <v>0</v>
      </c>
      <c r="O393" s="4">
        <v>0</v>
      </c>
      <c r="P393" s="6">
        <f t="shared" si="92"/>
        <v>20295789</v>
      </c>
      <c r="Q393" s="4">
        <v>8558474</v>
      </c>
      <c r="R393" s="4">
        <v>0</v>
      </c>
      <c r="S393" s="6">
        <f t="shared" si="93"/>
        <v>8558474</v>
      </c>
      <c r="T393" s="6">
        <f t="shared" si="94"/>
        <v>34359340.629999995</v>
      </c>
      <c r="U393" s="7">
        <f t="shared" si="95"/>
        <v>0.9497617214441272</v>
      </c>
      <c r="V393" s="7">
        <f t="shared" si="96"/>
        <v>2.2522897772087385</v>
      </c>
      <c r="W393" s="7">
        <f t="shared" si="97"/>
        <v>0.6109163860931698</v>
      </c>
      <c r="X393" s="7">
        <f t="shared" si="98"/>
        <v>3.812967884746035</v>
      </c>
      <c r="Y393" s="36">
        <v>157827.18692936088</v>
      </c>
      <c r="Z393" s="36">
        <f t="shared" si="99"/>
        <v>6017.899951014622</v>
      </c>
      <c r="AA393" s="6">
        <f t="shared" si="100"/>
        <v>2054532644.7788417</v>
      </c>
      <c r="AB393" s="7">
        <f t="shared" si="101"/>
        <v>0.2679479269404643</v>
      </c>
      <c r="AC393" s="7">
        <f t="shared" si="102"/>
        <v>0.9878542962837528</v>
      </c>
      <c r="AD393" s="7">
        <f t="shared" si="103"/>
        <v>0.4165654910253942</v>
      </c>
      <c r="AE393" s="7">
        <f t="shared" si="104"/>
        <v>1.6723677142496112</v>
      </c>
    </row>
    <row r="394" spans="1:31" ht="12.75">
      <c r="A394" s="1" t="s">
        <v>789</v>
      </c>
      <c r="B394" s="1" t="s">
        <v>790</v>
      </c>
      <c r="C394" s="2" t="s">
        <v>756</v>
      </c>
      <c r="D394" s="1"/>
      <c r="E394" s="3">
        <v>577938566</v>
      </c>
      <c r="F394" s="4">
        <v>78.23</v>
      </c>
      <c r="G394" s="5">
        <f t="shared" si="90"/>
        <v>0.7823</v>
      </c>
      <c r="H394" s="4">
        <v>1927240.76</v>
      </c>
      <c r="I394" s="4">
        <v>0</v>
      </c>
      <c r="J394" s="4">
        <v>0</v>
      </c>
      <c r="K394" s="4">
        <v>182080.84</v>
      </c>
      <c r="L394" s="6">
        <f t="shared" si="91"/>
        <v>2109321.6</v>
      </c>
      <c r="M394" s="4">
        <v>4875746</v>
      </c>
      <c r="N394" s="4">
        <v>3474138.74</v>
      </c>
      <c r="O394" s="4">
        <v>0</v>
      </c>
      <c r="P394" s="6">
        <f t="shared" si="92"/>
        <v>8349884.74</v>
      </c>
      <c r="Q394" s="4">
        <v>2243817.5</v>
      </c>
      <c r="R394" s="4">
        <v>86302.5</v>
      </c>
      <c r="S394" s="6">
        <f t="shared" si="93"/>
        <v>2330120</v>
      </c>
      <c r="T394" s="6">
        <f t="shared" si="94"/>
        <v>12789326.34</v>
      </c>
      <c r="U394" s="7">
        <f t="shared" si="95"/>
        <v>0.40317780073531206</v>
      </c>
      <c r="V394" s="7">
        <f t="shared" si="96"/>
        <v>1.4447702976097982</v>
      </c>
      <c r="W394" s="7">
        <f t="shared" si="97"/>
        <v>0.36497332486373646</v>
      </c>
      <c r="X394" s="7">
        <f t="shared" si="98"/>
        <v>2.2129214232088468</v>
      </c>
      <c r="Y394" s="36">
        <v>313998.2683982684</v>
      </c>
      <c r="Z394" s="36">
        <f t="shared" si="99"/>
        <v>6948.534949890095</v>
      </c>
      <c r="AA394" s="6">
        <f t="shared" si="100"/>
        <v>738768459.6702032</v>
      </c>
      <c r="AB394" s="7">
        <f t="shared" si="101"/>
        <v>0.28551863204090105</v>
      </c>
      <c r="AC394" s="7">
        <f t="shared" si="102"/>
        <v>1.1302438038201452</v>
      </c>
      <c r="AD394" s="7">
        <f t="shared" si="103"/>
        <v>0.3037240519176566</v>
      </c>
      <c r="AE394" s="7">
        <f t="shared" si="104"/>
        <v>1.731168429376281</v>
      </c>
    </row>
    <row r="395" spans="1:31" ht="12.75">
      <c r="A395" s="1" t="s">
        <v>791</v>
      </c>
      <c r="B395" s="1" t="s">
        <v>792</v>
      </c>
      <c r="C395" s="2" t="s">
        <v>756</v>
      </c>
      <c r="D395" s="1"/>
      <c r="E395" s="3">
        <v>850107972</v>
      </c>
      <c r="F395" s="4">
        <v>84.46</v>
      </c>
      <c r="G395" s="5">
        <f t="shared" si="90"/>
        <v>0.8445999999999999</v>
      </c>
      <c r="H395" s="4">
        <v>2677956.08</v>
      </c>
      <c r="I395" s="4">
        <v>0</v>
      </c>
      <c r="J395" s="4">
        <v>0</v>
      </c>
      <c r="K395" s="4">
        <v>253833.4</v>
      </c>
      <c r="L395" s="6">
        <f t="shared" si="91"/>
        <v>2931789.48</v>
      </c>
      <c r="M395" s="4">
        <v>6929193</v>
      </c>
      <c r="N395" s="4">
        <v>4214377.14</v>
      </c>
      <c r="O395" s="4">
        <v>0</v>
      </c>
      <c r="P395" s="6">
        <f t="shared" si="92"/>
        <v>11143570.14</v>
      </c>
      <c r="Q395" s="4">
        <v>3566887</v>
      </c>
      <c r="R395" s="4">
        <v>340044</v>
      </c>
      <c r="S395" s="6">
        <f t="shared" si="93"/>
        <v>3906931</v>
      </c>
      <c r="T395" s="6">
        <f t="shared" si="94"/>
        <v>17982290.62</v>
      </c>
      <c r="U395" s="7">
        <f t="shared" si="95"/>
        <v>0.4595805625500004</v>
      </c>
      <c r="V395" s="7">
        <f t="shared" si="96"/>
        <v>1.3108417409359385</v>
      </c>
      <c r="W395" s="7">
        <f t="shared" si="97"/>
        <v>0.3448726016652388</v>
      </c>
      <c r="X395" s="7">
        <f t="shared" si="98"/>
        <v>2.115294905151178</v>
      </c>
      <c r="Y395" s="36">
        <v>441634.0541436464</v>
      </c>
      <c r="Z395" s="36">
        <f t="shared" si="99"/>
        <v>9341.862646713147</v>
      </c>
      <c r="AA395" s="6">
        <f t="shared" si="100"/>
        <v>1006521397.1110586</v>
      </c>
      <c r="AB395" s="7">
        <f t="shared" si="101"/>
        <v>0.2912793993664607</v>
      </c>
      <c r="AC395" s="7">
        <f t="shared" si="102"/>
        <v>1.1071369343944937</v>
      </c>
      <c r="AD395" s="7">
        <f t="shared" si="103"/>
        <v>0.3543776625353185</v>
      </c>
      <c r="AE395" s="7">
        <f t="shared" si="104"/>
        <v>1.7865780768906845</v>
      </c>
    </row>
    <row r="396" spans="1:31" ht="12.75">
      <c r="A396" s="1" t="s">
        <v>793</v>
      </c>
      <c r="B396" s="1" t="s">
        <v>794</v>
      </c>
      <c r="C396" s="2" t="s">
        <v>756</v>
      </c>
      <c r="D396" s="1"/>
      <c r="E396" s="3">
        <v>214496328</v>
      </c>
      <c r="F396" s="4">
        <v>94.12</v>
      </c>
      <c r="G396" s="5">
        <f t="shared" si="90"/>
        <v>0.9412</v>
      </c>
      <c r="H396" s="4">
        <v>629029.63</v>
      </c>
      <c r="I396" s="4">
        <v>0</v>
      </c>
      <c r="J396" s="4">
        <v>0</v>
      </c>
      <c r="K396" s="4">
        <v>59320.92</v>
      </c>
      <c r="L396" s="6">
        <f t="shared" si="91"/>
        <v>688350.55</v>
      </c>
      <c r="M396" s="4">
        <v>3538030.5</v>
      </c>
      <c r="N396" s="4">
        <v>0</v>
      </c>
      <c r="O396" s="4">
        <v>0</v>
      </c>
      <c r="P396" s="6">
        <f t="shared" si="92"/>
        <v>3538030.5</v>
      </c>
      <c r="Q396" s="4">
        <v>1654202</v>
      </c>
      <c r="R396" s="4">
        <v>0</v>
      </c>
      <c r="S396" s="6">
        <f t="shared" si="93"/>
        <v>1654202</v>
      </c>
      <c r="T396" s="6">
        <f t="shared" si="94"/>
        <v>5880583.05</v>
      </c>
      <c r="U396" s="7">
        <f t="shared" si="95"/>
        <v>0.7712029457212899</v>
      </c>
      <c r="V396" s="7">
        <f t="shared" si="96"/>
        <v>1.6494597054360762</v>
      </c>
      <c r="W396" s="7">
        <f t="shared" si="97"/>
        <v>0.3209148410223601</v>
      </c>
      <c r="X396" s="7">
        <f t="shared" si="98"/>
        <v>2.7415774921797262</v>
      </c>
      <c r="Y396" s="36">
        <v>139245.04163512492</v>
      </c>
      <c r="Z396" s="36">
        <f t="shared" si="99"/>
        <v>3817.5107204448736</v>
      </c>
      <c r="AA396" s="6">
        <f t="shared" si="100"/>
        <v>227896651.0837229</v>
      </c>
      <c r="AB396" s="7">
        <f t="shared" si="101"/>
        <v>0.3020450483702454</v>
      </c>
      <c r="AC396" s="7">
        <f t="shared" si="102"/>
        <v>1.552471474756435</v>
      </c>
      <c r="AD396" s="7">
        <f t="shared" si="103"/>
        <v>0.7258562125128781</v>
      </c>
      <c r="AE396" s="7">
        <f t="shared" si="104"/>
        <v>2.5803727356395587</v>
      </c>
    </row>
    <row r="397" spans="1:31" ht="12.75">
      <c r="A397" s="1" t="s">
        <v>795</v>
      </c>
      <c r="B397" s="1" t="s">
        <v>796</v>
      </c>
      <c r="C397" s="2" t="s">
        <v>756</v>
      </c>
      <c r="D397" s="1"/>
      <c r="E397" s="3">
        <v>2628975592</v>
      </c>
      <c r="F397" s="4">
        <v>99.76</v>
      </c>
      <c r="G397" s="5">
        <f t="shared" si="90"/>
        <v>0.9976</v>
      </c>
      <c r="H397" s="4">
        <v>6789404.01</v>
      </c>
      <c r="I397" s="4">
        <v>0</v>
      </c>
      <c r="J397" s="4">
        <v>0</v>
      </c>
      <c r="K397" s="4">
        <v>641209.79</v>
      </c>
      <c r="L397" s="6">
        <f t="shared" si="91"/>
        <v>7430613.8</v>
      </c>
      <c r="M397" s="4">
        <v>30775988</v>
      </c>
      <c r="N397" s="4">
        <v>0</v>
      </c>
      <c r="O397" s="4">
        <v>0</v>
      </c>
      <c r="P397" s="6">
        <f t="shared" si="92"/>
        <v>30775988</v>
      </c>
      <c r="Q397" s="4">
        <v>7747045</v>
      </c>
      <c r="R397" s="4">
        <v>668000</v>
      </c>
      <c r="S397" s="6">
        <f t="shared" si="93"/>
        <v>8415045</v>
      </c>
      <c r="T397" s="6">
        <f t="shared" si="94"/>
        <v>46621646.8</v>
      </c>
      <c r="U397" s="7">
        <f t="shared" si="95"/>
        <v>0.32008836543051483</v>
      </c>
      <c r="V397" s="7">
        <f t="shared" si="96"/>
        <v>1.1706456345069025</v>
      </c>
      <c r="W397" s="7">
        <f t="shared" si="97"/>
        <v>0.2826429360018189</v>
      </c>
      <c r="X397" s="7">
        <f t="shared" si="98"/>
        <v>1.7733769359392364</v>
      </c>
      <c r="Y397" s="36">
        <v>308366.7461263409</v>
      </c>
      <c r="Z397" s="36">
        <f t="shared" si="99"/>
        <v>5468.504753910828</v>
      </c>
      <c r="AA397" s="6">
        <f t="shared" si="100"/>
        <v>2635300312.7506013</v>
      </c>
      <c r="AB397" s="7">
        <f t="shared" si="101"/>
        <v>0.28196459295541454</v>
      </c>
      <c r="AC397" s="7">
        <f t="shared" si="102"/>
        <v>1.167836084984086</v>
      </c>
      <c r="AD397" s="7">
        <f t="shared" si="103"/>
        <v>0.29397199865673007</v>
      </c>
      <c r="AE397" s="7">
        <f t="shared" si="104"/>
        <v>1.769120831292982</v>
      </c>
    </row>
    <row r="398" spans="1:31" ht="12.75">
      <c r="A398" s="1" t="s">
        <v>797</v>
      </c>
      <c r="B398" s="1" t="s">
        <v>798</v>
      </c>
      <c r="C398" s="2" t="s">
        <v>756</v>
      </c>
      <c r="D398" s="1"/>
      <c r="E398" s="3">
        <v>2835774594</v>
      </c>
      <c r="F398" s="4">
        <v>89.52</v>
      </c>
      <c r="G398" s="5">
        <f t="shared" si="90"/>
        <v>0.8952</v>
      </c>
      <c r="H398" s="4">
        <v>8427185.42</v>
      </c>
      <c r="I398" s="4">
        <v>0</v>
      </c>
      <c r="J398" s="4">
        <v>0</v>
      </c>
      <c r="K398" s="4">
        <v>803185.27</v>
      </c>
      <c r="L398" s="6">
        <f t="shared" si="91"/>
        <v>9230370.69</v>
      </c>
      <c r="M398" s="4">
        <v>0</v>
      </c>
      <c r="N398" s="4">
        <v>32881618.65</v>
      </c>
      <c r="O398" s="4">
        <v>0</v>
      </c>
      <c r="P398" s="6">
        <f t="shared" si="92"/>
        <v>32881618.65</v>
      </c>
      <c r="Q398" s="4">
        <v>11910296.04</v>
      </c>
      <c r="R398" s="4">
        <v>283577</v>
      </c>
      <c r="S398" s="6">
        <f t="shared" si="93"/>
        <v>12193873.04</v>
      </c>
      <c r="T398" s="6">
        <f t="shared" si="94"/>
        <v>54305862.379999995</v>
      </c>
      <c r="U398" s="7">
        <f t="shared" si="95"/>
        <v>0.4300014911551887</v>
      </c>
      <c r="V398" s="7">
        <f t="shared" si="96"/>
        <v>1.1595286423530176</v>
      </c>
      <c r="W398" s="7">
        <f t="shared" si="97"/>
        <v>0.3254973335867329</v>
      </c>
      <c r="X398" s="7">
        <f t="shared" si="98"/>
        <v>1.9150274670949392</v>
      </c>
      <c r="Y398" s="36">
        <v>280506.6338084455</v>
      </c>
      <c r="Z398" s="36">
        <f t="shared" si="99"/>
        <v>5371.77908445515</v>
      </c>
      <c r="AA398" s="6">
        <f t="shared" si="100"/>
        <v>3167755355.227882</v>
      </c>
      <c r="AB398" s="7">
        <f t="shared" si="101"/>
        <v>0.2913852130268432</v>
      </c>
      <c r="AC398" s="7">
        <f t="shared" si="102"/>
        <v>1.0380100406344215</v>
      </c>
      <c r="AD398" s="7">
        <f t="shared" si="103"/>
        <v>0.3759853493845075</v>
      </c>
      <c r="AE398" s="7">
        <f t="shared" si="104"/>
        <v>1.7143325885433898</v>
      </c>
    </row>
    <row r="399" spans="1:31" ht="12.75">
      <c r="A399" s="1" t="s">
        <v>799</v>
      </c>
      <c r="B399" s="1" t="s">
        <v>800</v>
      </c>
      <c r="C399" s="2" t="s">
        <v>756</v>
      </c>
      <c r="D399" s="1"/>
      <c r="E399" s="3">
        <v>758572425</v>
      </c>
      <c r="F399" s="4">
        <v>96.34</v>
      </c>
      <c r="G399" s="5">
        <f t="shared" si="90"/>
        <v>0.9634</v>
      </c>
      <c r="H399" s="4">
        <v>2109169.34</v>
      </c>
      <c r="I399" s="4">
        <v>0</v>
      </c>
      <c r="J399" s="4">
        <v>0</v>
      </c>
      <c r="K399" s="4">
        <v>206913.08</v>
      </c>
      <c r="L399" s="6">
        <f t="shared" si="91"/>
        <v>2316082.42</v>
      </c>
      <c r="M399" s="4">
        <v>7190570</v>
      </c>
      <c r="N399" s="4">
        <v>0</v>
      </c>
      <c r="O399" s="4">
        <v>0</v>
      </c>
      <c r="P399" s="6">
        <f t="shared" si="92"/>
        <v>7190570</v>
      </c>
      <c r="Q399" s="4">
        <v>5582272.06</v>
      </c>
      <c r="R399" s="4">
        <v>0</v>
      </c>
      <c r="S399" s="6">
        <f t="shared" si="93"/>
        <v>5582272.06</v>
      </c>
      <c r="T399" s="6">
        <f t="shared" si="94"/>
        <v>15088924.48</v>
      </c>
      <c r="U399" s="7">
        <f t="shared" si="95"/>
        <v>0.7358917719689059</v>
      </c>
      <c r="V399" s="7">
        <f t="shared" si="96"/>
        <v>0.9479081710622425</v>
      </c>
      <c r="W399" s="7">
        <f t="shared" si="97"/>
        <v>0.30532119856584555</v>
      </c>
      <c r="X399" s="7">
        <f t="shared" si="98"/>
        <v>1.9891211415969938</v>
      </c>
      <c r="Y399" s="36">
        <v>232100.47021943572</v>
      </c>
      <c r="Z399" s="36">
        <f t="shared" si="99"/>
        <v>4616.75952288083</v>
      </c>
      <c r="AA399" s="6">
        <f t="shared" si="100"/>
        <v>787390933.153415</v>
      </c>
      <c r="AB399" s="7">
        <f t="shared" si="101"/>
        <v>0.2941464426983356</v>
      </c>
      <c r="AC399" s="7">
        <f t="shared" si="102"/>
        <v>0.9132147320013643</v>
      </c>
      <c r="AD399" s="7">
        <f t="shared" si="103"/>
        <v>0.708958133114844</v>
      </c>
      <c r="AE399" s="7">
        <f t="shared" si="104"/>
        <v>1.916319307814544</v>
      </c>
    </row>
    <row r="400" spans="1:31" ht="12.75">
      <c r="A400" s="1" t="s">
        <v>801</v>
      </c>
      <c r="B400" s="1" t="s">
        <v>802</v>
      </c>
      <c r="C400" s="2" t="s">
        <v>756</v>
      </c>
      <c r="D400" s="1"/>
      <c r="E400" s="3">
        <v>1254923548</v>
      </c>
      <c r="F400" s="4">
        <v>95.28</v>
      </c>
      <c r="G400" s="5">
        <f t="shared" si="90"/>
        <v>0.9528</v>
      </c>
      <c r="H400" s="4">
        <v>3573025.81</v>
      </c>
      <c r="I400" s="4">
        <v>0</v>
      </c>
      <c r="J400" s="4">
        <v>0</v>
      </c>
      <c r="K400" s="4">
        <v>347563.38</v>
      </c>
      <c r="L400" s="6">
        <f t="shared" si="91"/>
        <v>3920589.19</v>
      </c>
      <c r="M400" s="4">
        <v>0</v>
      </c>
      <c r="N400" s="4">
        <v>13818797.85</v>
      </c>
      <c r="O400" s="4">
        <v>0</v>
      </c>
      <c r="P400" s="6">
        <f t="shared" si="92"/>
        <v>13818797.85</v>
      </c>
      <c r="Q400" s="4">
        <v>14537380.17</v>
      </c>
      <c r="R400" s="4">
        <v>0</v>
      </c>
      <c r="S400" s="6">
        <f t="shared" si="93"/>
        <v>14537380.17</v>
      </c>
      <c r="T400" s="6">
        <f t="shared" si="94"/>
        <v>32276767.21</v>
      </c>
      <c r="U400" s="7">
        <f t="shared" si="95"/>
        <v>1.158427554664071</v>
      </c>
      <c r="V400" s="7">
        <f t="shared" si="96"/>
        <v>1.1011665110614373</v>
      </c>
      <c r="W400" s="7">
        <f t="shared" si="97"/>
        <v>0.31241657679054086</v>
      </c>
      <c r="X400" s="7">
        <f t="shared" si="98"/>
        <v>2.5720106425160494</v>
      </c>
      <c r="Y400" s="36">
        <v>180547.10012210012</v>
      </c>
      <c r="Z400" s="36">
        <f t="shared" si="99"/>
        <v>4643.690629894522</v>
      </c>
      <c r="AA400" s="6">
        <f t="shared" si="100"/>
        <v>1317090205.709488</v>
      </c>
      <c r="AB400" s="7">
        <f t="shared" si="101"/>
        <v>0.2976705143660273</v>
      </c>
      <c r="AC400" s="7">
        <f t="shared" si="102"/>
        <v>1.0491914517393373</v>
      </c>
      <c r="AD400" s="7">
        <f t="shared" si="103"/>
        <v>1.1037497740839268</v>
      </c>
      <c r="AE400" s="7">
        <f t="shared" si="104"/>
        <v>2.4506117401892915</v>
      </c>
    </row>
    <row r="401" spans="1:31" ht="12.75">
      <c r="A401" s="1" t="s">
        <v>803</v>
      </c>
      <c r="B401" s="1" t="s">
        <v>804</v>
      </c>
      <c r="C401" s="2" t="s">
        <v>756</v>
      </c>
      <c r="D401" s="1"/>
      <c r="E401" s="3">
        <v>602515224</v>
      </c>
      <c r="F401" s="4">
        <v>86.68</v>
      </c>
      <c r="G401" s="5">
        <f t="shared" si="90"/>
        <v>0.8668</v>
      </c>
      <c r="H401" s="4">
        <v>1802556.87</v>
      </c>
      <c r="I401" s="4">
        <v>0</v>
      </c>
      <c r="J401" s="4">
        <v>0</v>
      </c>
      <c r="K401" s="4">
        <v>171254.61</v>
      </c>
      <c r="L401" s="6">
        <f t="shared" si="91"/>
        <v>1973811.48</v>
      </c>
      <c r="M401" s="4">
        <v>10129912</v>
      </c>
      <c r="N401" s="4">
        <v>0</v>
      </c>
      <c r="O401" s="4">
        <v>0</v>
      </c>
      <c r="P401" s="6">
        <f t="shared" si="92"/>
        <v>10129912</v>
      </c>
      <c r="Q401" s="4">
        <v>2401627.68</v>
      </c>
      <c r="R401" s="4">
        <v>0</v>
      </c>
      <c r="S401" s="6">
        <f t="shared" si="93"/>
        <v>2401627.68</v>
      </c>
      <c r="T401" s="6">
        <f t="shared" si="94"/>
        <v>14505351.16</v>
      </c>
      <c r="U401" s="7">
        <f t="shared" si="95"/>
        <v>0.3986003314664793</v>
      </c>
      <c r="V401" s="7">
        <f t="shared" si="96"/>
        <v>1.6812707125886666</v>
      </c>
      <c r="W401" s="7">
        <f t="shared" si="97"/>
        <v>0.3275952874511931</v>
      </c>
      <c r="X401" s="7">
        <f t="shared" si="98"/>
        <v>2.4074663315063387</v>
      </c>
      <c r="Y401" s="36">
        <v>404811.4114114114</v>
      </c>
      <c r="Z401" s="36">
        <f t="shared" si="99"/>
        <v>9745.69843582534</v>
      </c>
      <c r="AA401" s="6">
        <f t="shared" si="100"/>
        <v>695102934.9330872</v>
      </c>
      <c r="AB401" s="7">
        <f t="shared" si="101"/>
        <v>0.28395959516269415</v>
      </c>
      <c r="AC401" s="7">
        <f t="shared" si="102"/>
        <v>1.457325453671856</v>
      </c>
      <c r="AD401" s="7">
        <f t="shared" si="103"/>
        <v>0.34550676731514424</v>
      </c>
      <c r="AE401" s="7">
        <f t="shared" si="104"/>
        <v>2.0867918161496943</v>
      </c>
    </row>
    <row r="402" spans="1:31" ht="12.75">
      <c r="A402" s="1" t="s">
        <v>805</v>
      </c>
      <c r="B402" s="1" t="s">
        <v>806</v>
      </c>
      <c r="C402" s="2" t="s">
        <v>756</v>
      </c>
      <c r="D402" s="1"/>
      <c r="E402" s="3">
        <v>267423179</v>
      </c>
      <c r="F402" s="4">
        <v>87.73</v>
      </c>
      <c r="G402" s="5">
        <f t="shared" si="90"/>
        <v>0.8773000000000001</v>
      </c>
      <c r="H402" s="4">
        <v>834177.75</v>
      </c>
      <c r="I402" s="4">
        <v>0</v>
      </c>
      <c r="J402" s="4">
        <v>0</v>
      </c>
      <c r="K402" s="4">
        <v>78822.91</v>
      </c>
      <c r="L402" s="6">
        <f t="shared" si="91"/>
        <v>913000.66</v>
      </c>
      <c r="M402" s="4">
        <v>5010471</v>
      </c>
      <c r="N402" s="4">
        <v>0</v>
      </c>
      <c r="O402" s="4">
        <v>0</v>
      </c>
      <c r="P402" s="6">
        <f t="shared" si="92"/>
        <v>5010471</v>
      </c>
      <c r="Q402" s="4">
        <v>1638690</v>
      </c>
      <c r="R402" s="4">
        <v>0</v>
      </c>
      <c r="S402" s="6">
        <f t="shared" si="93"/>
        <v>1638690</v>
      </c>
      <c r="T402" s="6">
        <f t="shared" si="94"/>
        <v>7562161.66</v>
      </c>
      <c r="U402" s="7">
        <f t="shared" si="95"/>
        <v>0.612770368719609</v>
      </c>
      <c r="V402" s="7">
        <f t="shared" si="96"/>
        <v>1.8736113371833039</v>
      </c>
      <c r="W402" s="7">
        <f t="shared" si="97"/>
        <v>0.3414067035677562</v>
      </c>
      <c r="X402" s="7">
        <f t="shared" si="98"/>
        <v>2.827788409470669</v>
      </c>
      <c r="Y402" s="36">
        <v>137772.6999398677</v>
      </c>
      <c r="Z402" s="36">
        <f t="shared" si="99"/>
        <v>3895.9204403143826</v>
      </c>
      <c r="AA402" s="6">
        <f t="shared" si="100"/>
        <v>304825235.38128346</v>
      </c>
      <c r="AB402" s="7">
        <f t="shared" si="101"/>
        <v>0.29951610103999254</v>
      </c>
      <c r="AC402" s="7">
        <f t="shared" si="102"/>
        <v>1.6437192261109124</v>
      </c>
      <c r="AD402" s="7">
        <f t="shared" si="103"/>
        <v>0.537583444477713</v>
      </c>
      <c r="AE402" s="7">
        <f t="shared" si="104"/>
        <v>2.480818771628618</v>
      </c>
    </row>
    <row r="403" spans="1:31" ht="12.75">
      <c r="A403" s="1" t="s">
        <v>807</v>
      </c>
      <c r="B403" s="1" t="s">
        <v>808</v>
      </c>
      <c r="C403" s="2" t="s">
        <v>756</v>
      </c>
      <c r="D403" s="1"/>
      <c r="E403" s="3">
        <v>1641038684</v>
      </c>
      <c r="F403" s="4">
        <v>99.34</v>
      </c>
      <c r="G403" s="5">
        <f t="shared" si="90"/>
        <v>0.9934000000000001</v>
      </c>
      <c r="H403" s="4">
        <v>4407287.23</v>
      </c>
      <c r="I403" s="4">
        <v>0</v>
      </c>
      <c r="J403" s="4">
        <v>0</v>
      </c>
      <c r="K403" s="4">
        <v>416470.31</v>
      </c>
      <c r="L403" s="6">
        <f t="shared" si="91"/>
        <v>4823757.54</v>
      </c>
      <c r="M403" s="4">
        <v>27289612</v>
      </c>
      <c r="N403" s="4">
        <v>0</v>
      </c>
      <c r="O403" s="4">
        <v>0</v>
      </c>
      <c r="P403" s="6">
        <f t="shared" si="92"/>
        <v>27289612</v>
      </c>
      <c r="Q403" s="4">
        <v>7590242</v>
      </c>
      <c r="R403" s="4">
        <v>240575</v>
      </c>
      <c r="S403" s="6">
        <f t="shared" si="93"/>
        <v>7830817</v>
      </c>
      <c r="T403" s="6">
        <f t="shared" si="94"/>
        <v>39944186.54</v>
      </c>
      <c r="U403" s="7">
        <f t="shared" si="95"/>
        <v>0.47718661822843417</v>
      </c>
      <c r="V403" s="7">
        <f t="shared" si="96"/>
        <v>1.662947514039224</v>
      </c>
      <c r="W403" s="7">
        <f t="shared" si="97"/>
        <v>0.29394538879742826</v>
      </c>
      <c r="X403" s="7">
        <f t="shared" si="98"/>
        <v>2.4340795210650867</v>
      </c>
      <c r="Y403" s="36">
        <v>174667.26961157654</v>
      </c>
      <c r="Z403" s="36">
        <f t="shared" si="99"/>
        <v>4251.540239618926</v>
      </c>
      <c r="AA403" s="6">
        <f t="shared" si="100"/>
        <v>1651941497.8860478</v>
      </c>
      <c r="AB403" s="7">
        <f t="shared" si="101"/>
        <v>0.29200534923136523</v>
      </c>
      <c r="AC403" s="7">
        <f t="shared" si="102"/>
        <v>1.6519720604465653</v>
      </c>
      <c r="AD403" s="7">
        <f t="shared" si="103"/>
        <v>0.459474019492401</v>
      </c>
      <c r="AE403" s="7">
        <f t="shared" si="104"/>
        <v>2.418014596226057</v>
      </c>
    </row>
    <row r="404" spans="1:31" ht="12.75">
      <c r="A404" s="1" t="s">
        <v>809</v>
      </c>
      <c r="B404" s="1" t="s">
        <v>810</v>
      </c>
      <c r="C404" s="2" t="s">
        <v>756</v>
      </c>
      <c r="D404" s="1"/>
      <c r="E404" s="3">
        <v>167297343</v>
      </c>
      <c r="F404" s="4">
        <v>101.79</v>
      </c>
      <c r="G404" s="5">
        <f t="shared" si="90"/>
        <v>1.0179</v>
      </c>
      <c r="H404" s="4">
        <v>429331.53</v>
      </c>
      <c r="I404" s="4">
        <v>0</v>
      </c>
      <c r="J404" s="4">
        <v>0</v>
      </c>
      <c r="K404" s="4">
        <v>40511.44</v>
      </c>
      <c r="L404" s="6">
        <f t="shared" si="91"/>
        <v>469842.97000000003</v>
      </c>
      <c r="M404" s="4">
        <v>1998839</v>
      </c>
      <c r="N404" s="4">
        <v>925234.18</v>
      </c>
      <c r="O404" s="4">
        <v>0</v>
      </c>
      <c r="P404" s="6">
        <f t="shared" si="92"/>
        <v>2924073.18</v>
      </c>
      <c r="Q404" s="4">
        <v>1196128</v>
      </c>
      <c r="R404" s="4">
        <v>0</v>
      </c>
      <c r="S404" s="6">
        <f t="shared" si="93"/>
        <v>1196128</v>
      </c>
      <c r="T404" s="6">
        <f t="shared" si="94"/>
        <v>4590044.15</v>
      </c>
      <c r="U404" s="7">
        <f t="shared" si="95"/>
        <v>0.7149713071055767</v>
      </c>
      <c r="V404" s="7">
        <f t="shared" si="96"/>
        <v>1.7478300178383588</v>
      </c>
      <c r="W404" s="7">
        <f t="shared" si="97"/>
        <v>0.28084305558875494</v>
      </c>
      <c r="X404" s="7">
        <f t="shared" si="98"/>
        <v>2.7436443805326904</v>
      </c>
      <c r="Y404" s="36">
        <v>143556.8796068796</v>
      </c>
      <c r="Z404" s="36">
        <f t="shared" si="99"/>
        <v>3938.690260202232</v>
      </c>
      <c r="AA404" s="6">
        <f t="shared" si="100"/>
        <v>164355381.6681403</v>
      </c>
      <c r="AB404" s="7">
        <f t="shared" si="101"/>
        <v>0.28587014628379365</v>
      </c>
      <c r="AC404" s="7">
        <f t="shared" si="102"/>
        <v>1.7791161751576652</v>
      </c>
      <c r="AD404" s="7">
        <f t="shared" si="103"/>
        <v>0.7277692935027665</v>
      </c>
      <c r="AE404" s="7">
        <f t="shared" si="104"/>
        <v>2.792755614944226</v>
      </c>
    </row>
    <row r="405" spans="1:31" ht="12.75">
      <c r="A405" s="1" t="s">
        <v>811</v>
      </c>
      <c r="B405" s="1" t="s">
        <v>812</v>
      </c>
      <c r="C405" s="2" t="s">
        <v>756</v>
      </c>
      <c r="D405" s="1"/>
      <c r="E405" s="3">
        <v>2334841046</v>
      </c>
      <c r="F405" s="4">
        <v>54.75</v>
      </c>
      <c r="G405" s="5">
        <f t="shared" si="90"/>
        <v>0.5475</v>
      </c>
      <c r="H405" s="4">
        <v>11273241.24</v>
      </c>
      <c r="I405" s="4">
        <v>0</v>
      </c>
      <c r="J405" s="4">
        <v>0</v>
      </c>
      <c r="K405" s="4">
        <v>1067010.79</v>
      </c>
      <c r="L405" s="6">
        <f t="shared" si="91"/>
        <v>12340252.030000001</v>
      </c>
      <c r="M405" s="4">
        <v>64238939.5</v>
      </c>
      <c r="N405" s="4">
        <v>0</v>
      </c>
      <c r="O405" s="4">
        <v>0</v>
      </c>
      <c r="P405" s="6">
        <f t="shared" si="92"/>
        <v>64238939.5</v>
      </c>
      <c r="Q405" s="4">
        <v>26997269.26</v>
      </c>
      <c r="R405" s="4">
        <v>466968.21</v>
      </c>
      <c r="S405" s="6">
        <f t="shared" si="93"/>
        <v>27464237.470000003</v>
      </c>
      <c r="T405" s="6">
        <f t="shared" si="94"/>
        <v>104043429</v>
      </c>
      <c r="U405" s="7">
        <f t="shared" si="95"/>
        <v>1.1762786814567592</v>
      </c>
      <c r="V405" s="7">
        <f t="shared" si="96"/>
        <v>2.751319607390524</v>
      </c>
      <c r="W405" s="7">
        <f t="shared" si="97"/>
        <v>0.5285264301456862</v>
      </c>
      <c r="X405" s="7">
        <f t="shared" si="98"/>
        <v>4.456124718992969</v>
      </c>
      <c r="Y405" s="36">
        <v>96304.18181818182</v>
      </c>
      <c r="Z405" s="36">
        <f t="shared" si="99"/>
        <v>4291.434451423933</v>
      </c>
      <c r="AA405" s="6">
        <f t="shared" si="100"/>
        <v>4264549855.7077627</v>
      </c>
      <c r="AB405" s="7">
        <f t="shared" si="101"/>
        <v>0.28936822050476324</v>
      </c>
      <c r="AC405" s="7">
        <f t="shared" si="102"/>
        <v>1.5063474850463117</v>
      </c>
      <c r="AD405" s="7">
        <f t="shared" si="103"/>
        <v>0.6330625780788163</v>
      </c>
      <c r="AE405" s="7">
        <f t="shared" si="104"/>
        <v>2.4397282836486505</v>
      </c>
    </row>
    <row r="406" spans="1:31" ht="12.75">
      <c r="A406" s="1" t="s">
        <v>813</v>
      </c>
      <c r="B406" s="1" t="s">
        <v>814</v>
      </c>
      <c r="C406" s="2" t="s">
        <v>756</v>
      </c>
      <c r="D406" s="1"/>
      <c r="E406" s="3">
        <v>553910157</v>
      </c>
      <c r="F406" s="4">
        <v>58.64</v>
      </c>
      <c r="G406" s="5">
        <f t="shared" si="90"/>
        <v>0.5864</v>
      </c>
      <c r="H406" s="4">
        <v>2486334.07</v>
      </c>
      <c r="I406" s="4">
        <v>0</v>
      </c>
      <c r="J406" s="4">
        <v>0</v>
      </c>
      <c r="K406" s="4">
        <v>234511.1</v>
      </c>
      <c r="L406" s="6">
        <f t="shared" si="91"/>
        <v>2720845.17</v>
      </c>
      <c r="M406" s="4">
        <v>8112495</v>
      </c>
      <c r="N406" s="4">
        <v>2863145.07</v>
      </c>
      <c r="O406" s="4">
        <v>0</v>
      </c>
      <c r="P406" s="6">
        <f t="shared" si="92"/>
        <v>10975640.07</v>
      </c>
      <c r="Q406" s="4">
        <v>5039182.84</v>
      </c>
      <c r="R406" s="4">
        <v>110725</v>
      </c>
      <c r="S406" s="6">
        <f t="shared" si="93"/>
        <v>5149907.84</v>
      </c>
      <c r="T406" s="6">
        <f t="shared" si="94"/>
        <v>18846393.08</v>
      </c>
      <c r="U406" s="7">
        <f t="shared" si="95"/>
        <v>0.9297370295378063</v>
      </c>
      <c r="V406" s="7">
        <f t="shared" si="96"/>
        <v>1.9814838076709977</v>
      </c>
      <c r="W406" s="7">
        <f t="shared" si="97"/>
        <v>0.4912069467612236</v>
      </c>
      <c r="X406" s="7">
        <f t="shared" si="98"/>
        <v>3.4024277839700274</v>
      </c>
      <c r="Y406" s="36">
        <v>169803.95862552593</v>
      </c>
      <c r="Z406" s="36">
        <f t="shared" si="99"/>
        <v>5777.457066555864</v>
      </c>
      <c r="AA406" s="6">
        <f t="shared" si="100"/>
        <v>944594401.4324692</v>
      </c>
      <c r="AB406" s="7">
        <f t="shared" si="101"/>
        <v>0.28804375358078155</v>
      </c>
      <c r="AC406" s="7">
        <f t="shared" si="102"/>
        <v>1.161942104818273</v>
      </c>
      <c r="AD406" s="7">
        <f t="shared" si="103"/>
        <v>0.5334758317811457</v>
      </c>
      <c r="AE406" s="7">
        <f t="shared" si="104"/>
        <v>1.9951836525200242</v>
      </c>
    </row>
    <row r="407" spans="1:31" ht="12.75">
      <c r="A407" s="1" t="s">
        <v>815</v>
      </c>
      <c r="B407" s="1" t="s">
        <v>816</v>
      </c>
      <c r="C407" s="2" t="s">
        <v>756</v>
      </c>
      <c r="D407" s="1"/>
      <c r="E407" s="3">
        <v>1054261160</v>
      </c>
      <c r="F407" s="4">
        <v>90.25</v>
      </c>
      <c r="G407" s="5">
        <f t="shared" si="90"/>
        <v>0.9025</v>
      </c>
      <c r="H407" s="4">
        <v>3108269.33</v>
      </c>
      <c r="I407" s="4">
        <v>0</v>
      </c>
      <c r="J407" s="4">
        <v>0</v>
      </c>
      <c r="K407" s="4">
        <v>293912.12</v>
      </c>
      <c r="L407" s="6">
        <f t="shared" si="91"/>
        <v>3402181.45</v>
      </c>
      <c r="M407" s="4">
        <v>18334765.5</v>
      </c>
      <c r="N407" s="4">
        <v>0</v>
      </c>
      <c r="O407" s="4">
        <v>0</v>
      </c>
      <c r="P407" s="6">
        <f t="shared" si="92"/>
        <v>18334765.5</v>
      </c>
      <c r="Q407" s="4">
        <v>4936360</v>
      </c>
      <c r="R407" s="4">
        <v>0</v>
      </c>
      <c r="S407" s="6">
        <f t="shared" si="93"/>
        <v>4936360</v>
      </c>
      <c r="T407" s="6">
        <f t="shared" si="94"/>
        <v>26673306.95</v>
      </c>
      <c r="U407" s="7">
        <f t="shared" si="95"/>
        <v>0.4682293332327637</v>
      </c>
      <c r="V407" s="7">
        <f t="shared" si="96"/>
        <v>1.739110402208121</v>
      </c>
      <c r="W407" s="7">
        <f t="shared" si="97"/>
        <v>0.3227076533863773</v>
      </c>
      <c r="X407" s="7">
        <f t="shared" si="98"/>
        <v>2.5300473888272617</v>
      </c>
      <c r="Y407" s="36">
        <v>188758.58050847458</v>
      </c>
      <c r="Z407" s="36">
        <f t="shared" si="99"/>
        <v>4775.681537342066</v>
      </c>
      <c r="AA407" s="6">
        <f t="shared" si="100"/>
        <v>1168156409.972299</v>
      </c>
      <c r="AB407" s="7">
        <f t="shared" si="101"/>
        <v>0.2912436571812055</v>
      </c>
      <c r="AC407" s="7">
        <f t="shared" si="102"/>
        <v>1.5695471379928292</v>
      </c>
      <c r="AD407" s="7">
        <f t="shared" si="103"/>
        <v>0.42257697324256926</v>
      </c>
      <c r="AE407" s="7">
        <f t="shared" si="104"/>
        <v>2.283367768416604</v>
      </c>
    </row>
    <row r="408" spans="1:31" ht="12.75">
      <c r="A408" s="1" t="s">
        <v>817</v>
      </c>
      <c r="B408" s="1" t="s">
        <v>818</v>
      </c>
      <c r="C408" s="2" t="s">
        <v>756</v>
      </c>
      <c r="D408" s="1"/>
      <c r="E408" s="3">
        <v>1028868911</v>
      </c>
      <c r="F408" s="4">
        <v>46.58</v>
      </c>
      <c r="G408" s="5">
        <f t="shared" si="90"/>
        <v>0.4658</v>
      </c>
      <c r="H408" s="4">
        <v>5830383.65</v>
      </c>
      <c r="I408" s="4">
        <v>0</v>
      </c>
      <c r="J408" s="4">
        <v>0</v>
      </c>
      <c r="K408" s="4">
        <v>551072.58</v>
      </c>
      <c r="L408" s="6">
        <f t="shared" si="91"/>
        <v>6381456.23</v>
      </c>
      <c r="M408" s="4">
        <v>34986334</v>
      </c>
      <c r="N408" s="4">
        <v>0</v>
      </c>
      <c r="O408" s="4">
        <v>0</v>
      </c>
      <c r="P408" s="6">
        <f t="shared" si="92"/>
        <v>34986334</v>
      </c>
      <c r="Q408" s="4">
        <v>9270109</v>
      </c>
      <c r="R408" s="4">
        <v>308661</v>
      </c>
      <c r="S408" s="6">
        <f t="shared" si="93"/>
        <v>9578770</v>
      </c>
      <c r="T408" s="6">
        <f t="shared" si="94"/>
        <v>50946560.230000004</v>
      </c>
      <c r="U408" s="7">
        <f t="shared" si="95"/>
        <v>0.9310000426283654</v>
      </c>
      <c r="V408" s="7">
        <f t="shared" si="96"/>
        <v>3.400465659516852</v>
      </c>
      <c r="W408" s="7">
        <f t="shared" si="97"/>
        <v>0.6202399704931895</v>
      </c>
      <c r="X408" s="7">
        <f t="shared" si="98"/>
        <v>4.951705672638407</v>
      </c>
      <c r="Y408" s="36">
        <v>129917.99362283632</v>
      </c>
      <c r="Z408" s="36">
        <f t="shared" si="99"/>
        <v>6433.15665999999</v>
      </c>
      <c r="AA408" s="6">
        <f t="shared" si="100"/>
        <v>2208821191.4984975</v>
      </c>
      <c r="AB408" s="7">
        <f t="shared" si="101"/>
        <v>0.28890777825572767</v>
      </c>
      <c r="AC408" s="7">
        <f t="shared" si="102"/>
        <v>1.5839369042029494</v>
      </c>
      <c r="AD408" s="7">
        <f t="shared" si="103"/>
        <v>0.4196858050655979</v>
      </c>
      <c r="AE408" s="7">
        <f t="shared" si="104"/>
        <v>2.3065045023149695</v>
      </c>
    </row>
    <row r="409" spans="1:31" ht="12.75">
      <c r="A409" s="1" t="s">
        <v>819</v>
      </c>
      <c r="B409" s="1" t="s">
        <v>820</v>
      </c>
      <c r="C409" s="2" t="s">
        <v>756</v>
      </c>
      <c r="D409" s="1"/>
      <c r="E409" s="3">
        <v>268150579</v>
      </c>
      <c r="F409" s="4">
        <v>98.07</v>
      </c>
      <c r="G409" s="5">
        <f t="shared" si="90"/>
        <v>0.9806999999999999</v>
      </c>
      <c r="H409" s="4">
        <v>780828.92</v>
      </c>
      <c r="I409" s="4">
        <v>0</v>
      </c>
      <c r="J409" s="4">
        <v>0</v>
      </c>
      <c r="K409" s="4">
        <v>74137.72</v>
      </c>
      <c r="L409" s="6">
        <f t="shared" si="91"/>
        <v>854966.64</v>
      </c>
      <c r="M409" s="4">
        <v>3110853</v>
      </c>
      <c r="N409" s="4">
        <v>0</v>
      </c>
      <c r="O409" s="4">
        <v>0</v>
      </c>
      <c r="P409" s="6">
        <f t="shared" si="92"/>
        <v>3110853</v>
      </c>
      <c r="Q409" s="4">
        <v>1670023.11</v>
      </c>
      <c r="R409" s="4">
        <v>0</v>
      </c>
      <c r="S409" s="6">
        <f t="shared" si="93"/>
        <v>1670023.11</v>
      </c>
      <c r="T409" s="6">
        <f t="shared" si="94"/>
        <v>5635842.75</v>
      </c>
      <c r="U409" s="7">
        <f t="shared" si="95"/>
        <v>0.6227930277935368</v>
      </c>
      <c r="V409" s="7">
        <f t="shared" si="96"/>
        <v>1.1601142207490815</v>
      </c>
      <c r="W409" s="7">
        <f t="shared" si="97"/>
        <v>0.3188382599017249</v>
      </c>
      <c r="X409" s="7">
        <f t="shared" si="98"/>
        <v>2.1017455084443433</v>
      </c>
      <c r="Y409" s="36">
        <v>166557.7553593947</v>
      </c>
      <c r="Z409" s="36">
        <f t="shared" si="99"/>
        <v>3500.620142231796</v>
      </c>
      <c r="AA409" s="6">
        <f t="shared" si="100"/>
        <v>273427734.2714388</v>
      </c>
      <c r="AB409" s="7">
        <f t="shared" si="101"/>
        <v>0.31268468148562156</v>
      </c>
      <c r="AC409" s="7">
        <f t="shared" si="102"/>
        <v>1.1377240162886242</v>
      </c>
      <c r="AD409" s="7">
        <f t="shared" si="103"/>
        <v>0.6107731223571217</v>
      </c>
      <c r="AE409" s="7">
        <f t="shared" si="104"/>
        <v>2.061181820131367</v>
      </c>
    </row>
    <row r="410" spans="1:31" ht="12.75">
      <c r="A410" s="1" t="s">
        <v>821</v>
      </c>
      <c r="B410" s="1" t="s">
        <v>822</v>
      </c>
      <c r="C410" s="2" t="s">
        <v>756</v>
      </c>
      <c r="D410" s="1"/>
      <c r="E410" s="3">
        <v>441448833</v>
      </c>
      <c r="F410" s="4">
        <v>97.02</v>
      </c>
      <c r="G410" s="5">
        <f t="shared" si="90"/>
        <v>0.9702</v>
      </c>
      <c r="H410" s="4">
        <v>1266630.54</v>
      </c>
      <c r="I410" s="4">
        <v>0</v>
      </c>
      <c r="J410" s="4">
        <v>0</v>
      </c>
      <c r="K410" s="4">
        <v>119965.85</v>
      </c>
      <c r="L410" s="6">
        <f t="shared" si="91"/>
        <v>1386596.3900000001</v>
      </c>
      <c r="M410" s="4">
        <v>4429714.94</v>
      </c>
      <c r="N410" s="4">
        <v>3029117.12</v>
      </c>
      <c r="O410" s="4">
        <v>0</v>
      </c>
      <c r="P410" s="6">
        <f t="shared" si="92"/>
        <v>7458832.0600000005</v>
      </c>
      <c r="Q410" s="4">
        <v>2635555.21</v>
      </c>
      <c r="R410" s="4">
        <v>0</v>
      </c>
      <c r="S410" s="6">
        <f t="shared" si="93"/>
        <v>2635555.21</v>
      </c>
      <c r="T410" s="6">
        <f t="shared" si="94"/>
        <v>11480983.66</v>
      </c>
      <c r="U410" s="7">
        <f t="shared" si="95"/>
        <v>0.5970239386724123</v>
      </c>
      <c r="V410" s="7">
        <f t="shared" si="96"/>
        <v>1.6896255018528956</v>
      </c>
      <c r="W410" s="7">
        <f t="shared" si="97"/>
        <v>0.3141012698067321</v>
      </c>
      <c r="X410" s="7">
        <f t="shared" si="98"/>
        <v>2.6007507103320395</v>
      </c>
      <c r="Y410" s="36">
        <v>164542.85675675675</v>
      </c>
      <c r="Z410" s="36">
        <f t="shared" si="99"/>
        <v>4279.349515901982</v>
      </c>
      <c r="AA410" s="6">
        <f t="shared" si="100"/>
        <v>455008073.5930736</v>
      </c>
      <c r="AB410" s="7">
        <f t="shared" si="101"/>
        <v>0.3047410519664914</v>
      </c>
      <c r="AC410" s="7">
        <f t="shared" si="102"/>
        <v>1.6392746618976792</v>
      </c>
      <c r="AD410" s="7">
        <f t="shared" si="103"/>
        <v>0.5792326252999744</v>
      </c>
      <c r="AE410" s="7">
        <f t="shared" si="104"/>
        <v>2.523248339164145</v>
      </c>
    </row>
    <row r="411" spans="1:31" ht="12.75">
      <c r="A411" s="1" t="s">
        <v>823</v>
      </c>
      <c r="B411" s="1" t="s">
        <v>824</v>
      </c>
      <c r="C411" s="2" t="s">
        <v>756</v>
      </c>
      <c r="D411" s="1"/>
      <c r="E411" s="3">
        <v>1104978100</v>
      </c>
      <c r="F411" s="4">
        <v>54.88</v>
      </c>
      <c r="G411" s="5">
        <f t="shared" si="90"/>
        <v>0.5488000000000001</v>
      </c>
      <c r="H411" s="4">
        <v>5220300.99</v>
      </c>
      <c r="I411" s="4">
        <v>0</v>
      </c>
      <c r="J411" s="4">
        <v>0</v>
      </c>
      <c r="K411" s="4">
        <v>493271.11</v>
      </c>
      <c r="L411" s="6">
        <f t="shared" si="91"/>
        <v>5713572.100000001</v>
      </c>
      <c r="M411" s="4">
        <v>23507980</v>
      </c>
      <c r="N411" s="4">
        <v>11470665.38</v>
      </c>
      <c r="O411" s="4">
        <v>0</v>
      </c>
      <c r="P411" s="6">
        <f t="shared" si="92"/>
        <v>34978645.38</v>
      </c>
      <c r="Q411" s="4">
        <v>11778428</v>
      </c>
      <c r="R411" s="4">
        <v>110000</v>
      </c>
      <c r="S411" s="6">
        <f t="shared" si="93"/>
        <v>11888428</v>
      </c>
      <c r="T411" s="6">
        <f t="shared" si="94"/>
        <v>52580645.480000004</v>
      </c>
      <c r="U411" s="7">
        <f t="shared" si="95"/>
        <v>1.075897160314761</v>
      </c>
      <c r="V411" s="7">
        <f t="shared" si="96"/>
        <v>3.1655510077530042</v>
      </c>
      <c r="W411" s="7">
        <f t="shared" si="97"/>
        <v>0.5170755963398732</v>
      </c>
      <c r="X411" s="7">
        <f t="shared" si="98"/>
        <v>4.758523764407639</v>
      </c>
      <c r="Y411" s="36">
        <v>104414.66693312017</v>
      </c>
      <c r="Z411" s="36">
        <f t="shared" si="99"/>
        <v>4968.596739539608</v>
      </c>
      <c r="AA411" s="6">
        <f t="shared" si="100"/>
        <v>2013444059.7667637</v>
      </c>
      <c r="AB411" s="7">
        <f t="shared" si="101"/>
        <v>0.28377108727132244</v>
      </c>
      <c r="AC411" s="7">
        <f t="shared" si="102"/>
        <v>1.737254393054849</v>
      </c>
      <c r="AD411" s="7">
        <f t="shared" si="103"/>
        <v>0.5849890858832406</v>
      </c>
      <c r="AE411" s="7">
        <f t="shared" si="104"/>
        <v>2.6114778419069125</v>
      </c>
    </row>
    <row r="412" spans="1:31" ht="12.75">
      <c r="A412" s="1" t="s">
        <v>825</v>
      </c>
      <c r="B412" s="1" t="s">
        <v>826</v>
      </c>
      <c r="C412" s="2" t="s">
        <v>756</v>
      </c>
      <c r="D412" s="1"/>
      <c r="E412" s="3">
        <v>763862858</v>
      </c>
      <c r="F412" s="4">
        <v>43.38</v>
      </c>
      <c r="G412" s="5">
        <f t="shared" si="90"/>
        <v>0.4338</v>
      </c>
      <c r="H412" s="4">
        <v>4780030.56</v>
      </c>
      <c r="I412" s="4">
        <v>0</v>
      </c>
      <c r="J412" s="4">
        <v>0</v>
      </c>
      <c r="K412" s="4">
        <v>451004.73</v>
      </c>
      <c r="L412" s="6">
        <f t="shared" si="91"/>
        <v>5231035.289999999</v>
      </c>
      <c r="M412" s="4">
        <v>26449334.5</v>
      </c>
      <c r="N412" s="4">
        <v>0</v>
      </c>
      <c r="O412" s="4">
        <v>0</v>
      </c>
      <c r="P412" s="6">
        <f t="shared" si="92"/>
        <v>26449334.5</v>
      </c>
      <c r="Q412" s="4">
        <v>9754478</v>
      </c>
      <c r="R412" s="4">
        <v>160411</v>
      </c>
      <c r="S412" s="6">
        <f t="shared" si="93"/>
        <v>9914889</v>
      </c>
      <c r="T412" s="6">
        <f t="shared" si="94"/>
        <v>41595258.79</v>
      </c>
      <c r="U412" s="7">
        <f t="shared" si="95"/>
        <v>1.297993336913889</v>
      </c>
      <c r="V412" s="7">
        <f t="shared" si="96"/>
        <v>3.462576328066471</v>
      </c>
      <c r="W412" s="7">
        <f t="shared" si="97"/>
        <v>0.6848134105769021</v>
      </c>
      <c r="X412" s="7">
        <f t="shared" si="98"/>
        <v>5.445383075557262</v>
      </c>
      <c r="Y412" s="36">
        <v>81713.35888310977</v>
      </c>
      <c r="Z412" s="36">
        <f t="shared" si="99"/>
        <v>4449.605415090226</v>
      </c>
      <c r="AA412" s="6">
        <f t="shared" si="100"/>
        <v>1760864126.3254955</v>
      </c>
      <c r="AB412" s="7">
        <f t="shared" si="101"/>
        <v>0.29707205750826016</v>
      </c>
      <c r="AC412" s="7">
        <f t="shared" si="102"/>
        <v>1.502065611115235</v>
      </c>
      <c r="AD412" s="7">
        <f t="shared" si="103"/>
        <v>0.553959720921527</v>
      </c>
      <c r="AE412" s="7">
        <f t="shared" si="104"/>
        <v>2.36220717817674</v>
      </c>
    </row>
    <row r="413" spans="1:31" ht="12.75">
      <c r="A413" s="1" t="s">
        <v>827</v>
      </c>
      <c r="B413" s="1" t="s">
        <v>828</v>
      </c>
      <c r="C413" s="2" t="s">
        <v>756</v>
      </c>
      <c r="D413" s="1"/>
      <c r="E413" s="3">
        <v>39457184</v>
      </c>
      <c r="F413" s="4">
        <v>92.25</v>
      </c>
      <c r="G413" s="5">
        <f t="shared" si="90"/>
        <v>0.9225</v>
      </c>
      <c r="H413" s="4">
        <v>120484.36</v>
      </c>
      <c r="I413" s="4">
        <v>0</v>
      </c>
      <c r="J413" s="4">
        <v>0</v>
      </c>
      <c r="K413" s="4">
        <v>11360.61</v>
      </c>
      <c r="L413" s="6">
        <f t="shared" si="91"/>
        <v>131844.97</v>
      </c>
      <c r="M413" s="4">
        <v>835624.5</v>
      </c>
      <c r="N413" s="4">
        <v>0</v>
      </c>
      <c r="O413" s="4">
        <v>0</v>
      </c>
      <c r="P413" s="6">
        <f t="shared" si="92"/>
        <v>835624.5</v>
      </c>
      <c r="Q413" s="4">
        <v>364256</v>
      </c>
      <c r="R413" s="4">
        <v>0</v>
      </c>
      <c r="S413" s="6">
        <f t="shared" si="93"/>
        <v>364256</v>
      </c>
      <c r="T413" s="6">
        <f t="shared" si="94"/>
        <v>1331725.47</v>
      </c>
      <c r="U413" s="7">
        <f t="shared" si="95"/>
        <v>0.9231677557121157</v>
      </c>
      <c r="V413" s="7">
        <f t="shared" si="96"/>
        <v>2.117800651967459</v>
      </c>
      <c r="W413" s="7">
        <f t="shared" si="97"/>
        <v>0.3341469325332492</v>
      </c>
      <c r="X413" s="7">
        <f t="shared" si="98"/>
        <v>3.3751153402128238</v>
      </c>
      <c r="Y413" s="36">
        <v>87818.62068965517</v>
      </c>
      <c r="Z413" s="36">
        <f t="shared" si="99"/>
        <v>2963.9797384598646</v>
      </c>
      <c r="AA413" s="6">
        <f t="shared" si="100"/>
        <v>42772015.17615176</v>
      </c>
      <c r="AB413" s="7">
        <f t="shared" si="101"/>
        <v>0.3082505452619224</v>
      </c>
      <c r="AC413" s="7">
        <f t="shared" si="102"/>
        <v>1.9536711014399812</v>
      </c>
      <c r="AD413" s="7">
        <f t="shared" si="103"/>
        <v>0.8516222546444266</v>
      </c>
      <c r="AE413" s="7">
        <f t="shared" si="104"/>
        <v>3.1135439013463304</v>
      </c>
    </row>
    <row r="414" spans="1:31" ht="12.75">
      <c r="A414" s="1" t="s">
        <v>829</v>
      </c>
      <c r="B414" s="1" t="s">
        <v>183</v>
      </c>
      <c r="C414" s="2" t="s">
        <v>756</v>
      </c>
      <c r="D414" s="1"/>
      <c r="E414" s="3">
        <v>1438928802</v>
      </c>
      <c r="F414" s="4">
        <v>96.88</v>
      </c>
      <c r="G414" s="5">
        <f t="shared" si="90"/>
        <v>0.9688</v>
      </c>
      <c r="H414" s="4">
        <v>3916695.18</v>
      </c>
      <c r="I414" s="4">
        <v>0</v>
      </c>
      <c r="J414" s="4">
        <v>0</v>
      </c>
      <c r="K414" s="4">
        <v>372710.41</v>
      </c>
      <c r="L414" s="6">
        <f t="shared" si="91"/>
        <v>4289405.59</v>
      </c>
      <c r="M414" s="4">
        <v>15649972</v>
      </c>
      <c r="N414" s="4">
        <v>8114495.36</v>
      </c>
      <c r="O414" s="4">
        <v>0</v>
      </c>
      <c r="P414" s="6">
        <f t="shared" si="92"/>
        <v>23764467.36</v>
      </c>
      <c r="Q414" s="4">
        <v>6135592</v>
      </c>
      <c r="R414" s="4">
        <v>143892</v>
      </c>
      <c r="S414" s="6">
        <f t="shared" si="93"/>
        <v>6279484</v>
      </c>
      <c r="T414" s="6">
        <f t="shared" si="94"/>
        <v>34333356.95</v>
      </c>
      <c r="U414" s="7">
        <f t="shared" si="95"/>
        <v>0.4363999102159886</v>
      </c>
      <c r="V414" s="7">
        <f t="shared" si="96"/>
        <v>1.6515387923967624</v>
      </c>
      <c r="W414" s="7">
        <f t="shared" si="97"/>
        <v>0.29809713892988016</v>
      </c>
      <c r="X414" s="7">
        <f t="shared" si="98"/>
        <v>2.3860358415426313</v>
      </c>
      <c r="Y414" s="36">
        <v>242035.48448505616</v>
      </c>
      <c r="Z414" s="36">
        <f t="shared" si="99"/>
        <v>5775.053409064794</v>
      </c>
      <c r="AA414" s="6">
        <f t="shared" si="100"/>
        <v>1485269201.073493</v>
      </c>
      <c r="AB414" s="7">
        <f t="shared" si="101"/>
        <v>0.28879650819526786</v>
      </c>
      <c r="AC414" s="7">
        <f t="shared" si="102"/>
        <v>1.6000107820739833</v>
      </c>
      <c r="AD414" s="7">
        <f t="shared" si="103"/>
        <v>0.413096292279234</v>
      </c>
      <c r="AE414" s="7">
        <f t="shared" si="104"/>
        <v>2.311591523286501</v>
      </c>
    </row>
    <row r="415" spans="1:31" ht="12.75">
      <c r="A415" s="1" t="s">
        <v>830</v>
      </c>
      <c r="B415" s="1" t="s">
        <v>831</v>
      </c>
      <c r="C415" s="2" t="s">
        <v>756</v>
      </c>
      <c r="D415" s="1"/>
      <c r="E415" s="3">
        <v>335250151</v>
      </c>
      <c r="F415" s="4">
        <v>93.64</v>
      </c>
      <c r="G415" s="5">
        <f t="shared" si="90"/>
        <v>0.9364</v>
      </c>
      <c r="H415" s="4">
        <v>1003119.29</v>
      </c>
      <c r="I415" s="4">
        <v>0</v>
      </c>
      <c r="J415" s="4">
        <v>0</v>
      </c>
      <c r="K415" s="4">
        <v>94652.4</v>
      </c>
      <c r="L415" s="6">
        <f t="shared" si="91"/>
        <v>1097771.69</v>
      </c>
      <c r="M415" s="4">
        <v>4213062.5</v>
      </c>
      <c r="N415" s="4">
        <v>1916986.22</v>
      </c>
      <c r="O415" s="4">
        <v>0</v>
      </c>
      <c r="P415" s="6">
        <f t="shared" si="92"/>
        <v>6130048.72</v>
      </c>
      <c r="Q415" s="4">
        <v>1535445</v>
      </c>
      <c r="R415" s="4">
        <v>33525</v>
      </c>
      <c r="S415" s="6">
        <f t="shared" si="93"/>
        <v>1568970</v>
      </c>
      <c r="T415" s="6">
        <f t="shared" si="94"/>
        <v>8796790.41</v>
      </c>
      <c r="U415" s="7">
        <f t="shared" si="95"/>
        <v>0.4679997892081486</v>
      </c>
      <c r="V415" s="7">
        <f t="shared" si="96"/>
        <v>1.8284999131887043</v>
      </c>
      <c r="W415" s="7">
        <f t="shared" si="97"/>
        <v>0.3274485296204982</v>
      </c>
      <c r="X415" s="7">
        <f t="shared" si="98"/>
        <v>2.623948232017351</v>
      </c>
      <c r="Y415" s="36">
        <v>137250.2722323049</v>
      </c>
      <c r="Z415" s="36">
        <f t="shared" si="99"/>
        <v>3601.376091678566</v>
      </c>
      <c r="AA415" s="6">
        <f t="shared" si="100"/>
        <v>358020238.1460914</v>
      </c>
      <c r="AB415" s="7">
        <f t="shared" si="101"/>
        <v>0.30662280313663454</v>
      </c>
      <c r="AC415" s="7">
        <f t="shared" si="102"/>
        <v>1.7122073187099025</v>
      </c>
      <c r="AD415" s="7">
        <f t="shared" si="103"/>
        <v>0.428871006832149</v>
      </c>
      <c r="AE415" s="7">
        <f t="shared" si="104"/>
        <v>2.4570651244610477</v>
      </c>
    </row>
    <row r="416" spans="1:31" ht="12.75">
      <c r="A416" s="1" t="s">
        <v>832</v>
      </c>
      <c r="B416" s="1" t="s">
        <v>833</v>
      </c>
      <c r="C416" s="2" t="s">
        <v>834</v>
      </c>
      <c r="D416" s="1"/>
      <c r="E416" s="3">
        <v>315628427</v>
      </c>
      <c r="F416" s="4">
        <v>99.18</v>
      </c>
      <c r="G416" s="5">
        <f t="shared" si="90"/>
        <v>0.9918</v>
      </c>
      <c r="H416" s="4">
        <v>1517121.08</v>
      </c>
      <c r="I416" s="4">
        <v>152545.65</v>
      </c>
      <c r="J416" s="4">
        <v>0</v>
      </c>
      <c r="K416" s="4">
        <v>38303.04</v>
      </c>
      <c r="L416" s="6">
        <f t="shared" si="91"/>
        <v>1707969.77</v>
      </c>
      <c r="M416" s="4">
        <v>0</v>
      </c>
      <c r="N416" s="4">
        <v>901468.5</v>
      </c>
      <c r="O416" s="4">
        <v>308329.94</v>
      </c>
      <c r="P416" s="6">
        <f t="shared" si="92"/>
        <v>1209798.44</v>
      </c>
      <c r="Q416" s="4">
        <v>697779.36</v>
      </c>
      <c r="R416" s="4">
        <v>0</v>
      </c>
      <c r="S416" s="6">
        <f t="shared" si="93"/>
        <v>697779.36</v>
      </c>
      <c r="T416" s="6">
        <f t="shared" si="94"/>
        <v>3615547.57</v>
      </c>
      <c r="U416" s="7">
        <f t="shared" si="95"/>
        <v>0.2210762087028365</v>
      </c>
      <c r="V416" s="7">
        <f t="shared" si="96"/>
        <v>0.38329831425481836</v>
      </c>
      <c r="W416" s="7">
        <f t="shared" si="97"/>
        <v>0.5411330615033607</v>
      </c>
      <c r="X416" s="7">
        <f t="shared" si="98"/>
        <v>1.1455075844610154</v>
      </c>
      <c r="Y416" s="36">
        <v>252688.78923766816</v>
      </c>
      <c r="Z416" s="36">
        <f t="shared" si="99"/>
        <v>2894.5692458001986</v>
      </c>
      <c r="AA416" s="6">
        <f t="shared" si="100"/>
        <v>318237978.4230692</v>
      </c>
      <c r="AB416" s="7">
        <f t="shared" si="101"/>
        <v>0.5366957703990332</v>
      </c>
      <c r="AC416" s="7">
        <f t="shared" si="102"/>
        <v>0.3801552680779288</v>
      </c>
      <c r="AD416" s="7">
        <f t="shared" si="103"/>
        <v>0.21926338379147325</v>
      </c>
      <c r="AE416" s="7">
        <f t="shared" si="104"/>
        <v>1.1361144222684352</v>
      </c>
    </row>
    <row r="417" spans="1:31" ht="12.75">
      <c r="A417" s="1" t="s">
        <v>835</v>
      </c>
      <c r="B417" s="1" t="s">
        <v>836</v>
      </c>
      <c r="C417" s="2" t="s">
        <v>834</v>
      </c>
      <c r="D417" s="1"/>
      <c r="E417" s="3">
        <v>404501524</v>
      </c>
      <c r="F417" s="4">
        <v>79.85</v>
      </c>
      <c r="G417" s="5">
        <f t="shared" si="90"/>
        <v>0.7985</v>
      </c>
      <c r="H417" s="4">
        <v>2071016.1</v>
      </c>
      <c r="I417" s="4">
        <v>208239.7</v>
      </c>
      <c r="J417" s="4">
        <v>73842.55</v>
      </c>
      <c r="K417" s="4">
        <v>52287.62</v>
      </c>
      <c r="L417" s="6">
        <f t="shared" si="91"/>
        <v>2405385.97</v>
      </c>
      <c r="M417" s="4">
        <v>1350155</v>
      </c>
      <c r="N417" s="4">
        <v>0</v>
      </c>
      <c r="O417" s="4">
        <v>0</v>
      </c>
      <c r="P417" s="6">
        <f t="shared" si="92"/>
        <v>1350155</v>
      </c>
      <c r="Q417" s="4">
        <v>1505000</v>
      </c>
      <c r="R417" s="4">
        <v>0</v>
      </c>
      <c r="S417" s="6">
        <f t="shared" si="93"/>
        <v>1505000</v>
      </c>
      <c r="T417" s="6">
        <f t="shared" si="94"/>
        <v>5260540.970000001</v>
      </c>
      <c r="U417" s="7">
        <f t="shared" si="95"/>
        <v>0.37206287509562014</v>
      </c>
      <c r="V417" s="7">
        <f t="shared" si="96"/>
        <v>0.3337824259964964</v>
      </c>
      <c r="W417" s="7">
        <f t="shared" si="97"/>
        <v>0.5946543652577191</v>
      </c>
      <c r="X417" s="7">
        <f t="shared" si="98"/>
        <v>1.3004996663498356</v>
      </c>
      <c r="Y417" s="36">
        <v>388960.10638297873</v>
      </c>
      <c r="Z417" s="36">
        <f t="shared" si="99"/>
        <v>5058.424885744604</v>
      </c>
      <c r="AA417" s="6">
        <f t="shared" si="100"/>
        <v>506576736.3807138</v>
      </c>
      <c r="AB417" s="7">
        <f t="shared" si="101"/>
        <v>0.4748315106582887</v>
      </c>
      <c r="AC417" s="7">
        <f t="shared" si="102"/>
        <v>0.26652526715820235</v>
      </c>
      <c r="AD417" s="7">
        <f t="shared" si="103"/>
        <v>0.2970922057638527</v>
      </c>
      <c r="AE417" s="7">
        <f t="shared" si="104"/>
        <v>1.0384489835803439</v>
      </c>
    </row>
    <row r="418" spans="1:31" ht="12.75">
      <c r="A418" s="1" t="s">
        <v>837</v>
      </c>
      <c r="B418" s="1" t="s">
        <v>838</v>
      </c>
      <c r="C418" s="2" t="s">
        <v>834</v>
      </c>
      <c r="D418" s="1"/>
      <c r="E418" s="3">
        <v>527005815</v>
      </c>
      <c r="F418" s="4">
        <v>87.77</v>
      </c>
      <c r="G418" s="5">
        <f t="shared" si="90"/>
        <v>0.8776999999999999</v>
      </c>
      <c r="H418" s="4">
        <v>2736771.44</v>
      </c>
      <c r="I418" s="4">
        <v>0</v>
      </c>
      <c r="J418" s="4">
        <v>0</v>
      </c>
      <c r="K418" s="4">
        <v>69095.63</v>
      </c>
      <c r="L418" s="6">
        <f t="shared" si="91"/>
        <v>2805867.07</v>
      </c>
      <c r="M418" s="4">
        <v>963828</v>
      </c>
      <c r="N418" s="4">
        <v>2209462.98</v>
      </c>
      <c r="O418" s="4">
        <v>0</v>
      </c>
      <c r="P418" s="6">
        <f t="shared" si="92"/>
        <v>3173290.98</v>
      </c>
      <c r="Q418" s="4">
        <v>3811072.8</v>
      </c>
      <c r="R418" s="4">
        <v>0</v>
      </c>
      <c r="S418" s="6">
        <f t="shared" si="93"/>
        <v>3811072.8</v>
      </c>
      <c r="T418" s="6">
        <f t="shared" si="94"/>
        <v>9790230.85</v>
      </c>
      <c r="U418" s="7">
        <f t="shared" si="95"/>
        <v>0.7231557397521315</v>
      </c>
      <c r="V418" s="7">
        <f t="shared" si="96"/>
        <v>0.6021358568880307</v>
      </c>
      <c r="W418" s="7">
        <f t="shared" si="97"/>
        <v>0.5324167191589717</v>
      </c>
      <c r="X418" s="7">
        <f t="shared" si="98"/>
        <v>1.857708315799134</v>
      </c>
      <c r="Y418" s="36">
        <v>210798.24394874228</v>
      </c>
      <c r="Z418" s="36">
        <f t="shared" si="99"/>
        <v>3916.01650739433</v>
      </c>
      <c r="AA418" s="6">
        <f t="shared" si="100"/>
        <v>600439575.0256352</v>
      </c>
      <c r="AB418" s="7">
        <f t="shared" si="101"/>
        <v>0.46730215440582945</v>
      </c>
      <c r="AC418" s="7">
        <f t="shared" si="102"/>
        <v>0.5284946415906244</v>
      </c>
      <c r="AD418" s="7">
        <f t="shared" si="103"/>
        <v>0.6347137927804457</v>
      </c>
      <c r="AE418" s="7">
        <f t="shared" si="104"/>
        <v>1.6305105887768998</v>
      </c>
    </row>
    <row r="419" spans="1:31" ht="12.75">
      <c r="A419" s="1" t="s">
        <v>839</v>
      </c>
      <c r="B419" s="1" t="s">
        <v>840</v>
      </c>
      <c r="C419" s="2" t="s">
        <v>834</v>
      </c>
      <c r="D419" s="1"/>
      <c r="E419" s="3">
        <v>380397600</v>
      </c>
      <c r="F419" s="4">
        <v>94.89</v>
      </c>
      <c r="G419" s="5">
        <f t="shared" si="90"/>
        <v>0.9489</v>
      </c>
      <c r="H419" s="4">
        <v>1892884.79</v>
      </c>
      <c r="I419" s="4">
        <v>190332.81</v>
      </c>
      <c r="J419" s="4">
        <v>67494.93</v>
      </c>
      <c r="K419" s="4">
        <v>47815.45</v>
      </c>
      <c r="L419" s="6">
        <f t="shared" si="91"/>
        <v>2198527.9800000004</v>
      </c>
      <c r="M419" s="4">
        <v>0</v>
      </c>
      <c r="N419" s="4">
        <v>5249277.55</v>
      </c>
      <c r="O419" s="4">
        <v>0</v>
      </c>
      <c r="P419" s="6">
        <f t="shared" si="92"/>
        <v>5249277.55</v>
      </c>
      <c r="Q419" s="4">
        <v>2747705.89</v>
      </c>
      <c r="R419" s="4">
        <v>0</v>
      </c>
      <c r="S419" s="6">
        <f t="shared" si="93"/>
        <v>2747705.89</v>
      </c>
      <c r="T419" s="6">
        <f t="shared" si="94"/>
        <v>10195511.42</v>
      </c>
      <c r="U419" s="7">
        <f t="shared" si="95"/>
        <v>0.7223247176112573</v>
      </c>
      <c r="V419" s="7">
        <f t="shared" si="96"/>
        <v>1.3799449707358826</v>
      </c>
      <c r="W419" s="7">
        <f t="shared" si="97"/>
        <v>0.5779552710111737</v>
      </c>
      <c r="X419" s="7">
        <f t="shared" si="98"/>
        <v>2.6802249593583136</v>
      </c>
      <c r="Y419" s="36">
        <v>101188.409934342</v>
      </c>
      <c r="Z419" s="36">
        <f t="shared" si="99"/>
        <v>2712.0770190380417</v>
      </c>
      <c r="AA419" s="6">
        <f t="shared" si="100"/>
        <v>400882706.29149544</v>
      </c>
      <c r="AB419" s="7">
        <f t="shared" si="101"/>
        <v>0.5484217566625027</v>
      </c>
      <c r="AC419" s="7">
        <f t="shared" si="102"/>
        <v>1.3094297827312789</v>
      </c>
      <c r="AD419" s="7">
        <f t="shared" si="103"/>
        <v>0.6854139245413221</v>
      </c>
      <c r="AE419" s="7">
        <f t="shared" si="104"/>
        <v>2.5432654639351036</v>
      </c>
    </row>
    <row r="420" spans="1:31" ht="12.75">
      <c r="A420" s="1" t="s">
        <v>841</v>
      </c>
      <c r="B420" s="1" t="s">
        <v>842</v>
      </c>
      <c r="C420" s="2" t="s">
        <v>834</v>
      </c>
      <c r="D420" s="1"/>
      <c r="E420" s="3">
        <v>2291252091</v>
      </c>
      <c r="F420" s="4">
        <v>91.86</v>
      </c>
      <c r="G420" s="5">
        <f t="shared" si="90"/>
        <v>0.9186</v>
      </c>
      <c r="H420" s="4">
        <v>11810429.67</v>
      </c>
      <c r="I420" s="4">
        <v>1187533.22</v>
      </c>
      <c r="J420" s="4">
        <v>421103.56</v>
      </c>
      <c r="K420" s="4">
        <v>298181.84</v>
      </c>
      <c r="L420" s="6">
        <f t="shared" si="91"/>
        <v>13717248.290000001</v>
      </c>
      <c r="M420" s="4">
        <v>13007709</v>
      </c>
      <c r="N420" s="4">
        <v>13524821.16</v>
      </c>
      <c r="O420" s="4">
        <v>0</v>
      </c>
      <c r="P420" s="6">
        <f t="shared" si="92"/>
        <v>26532530.16</v>
      </c>
      <c r="Q420" s="4">
        <v>10295433.14</v>
      </c>
      <c r="R420" s="4">
        <v>0</v>
      </c>
      <c r="S420" s="6">
        <f t="shared" si="93"/>
        <v>10295433.14</v>
      </c>
      <c r="T420" s="6">
        <f t="shared" si="94"/>
        <v>50545211.59</v>
      </c>
      <c r="U420" s="7">
        <f t="shared" si="95"/>
        <v>0.4493365518547824</v>
      </c>
      <c r="V420" s="7">
        <f t="shared" si="96"/>
        <v>1.157992621773018</v>
      </c>
      <c r="W420" s="7">
        <f t="shared" si="97"/>
        <v>0.5986791389686505</v>
      </c>
      <c r="X420" s="7">
        <f t="shared" si="98"/>
        <v>2.206008312596451</v>
      </c>
      <c r="Y420" s="36">
        <v>97661.62484728878</v>
      </c>
      <c r="Z420" s="36">
        <f t="shared" si="99"/>
        <v>2154.4235623479517</v>
      </c>
      <c r="AA420" s="6">
        <f t="shared" si="100"/>
        <v>2494287057.478772</v>
      </c>
      <c r="AB420" s="7">
        <f t="shared" si="101"/>
        <v>0.5499466570566024</v>
      </c>
      <c r="AC420" s="7">
        <f t="shared" si="102"/>
        <v>1.0637320223606945</v>
      </c>
      <c r="AD420" s="7">
        <f t="shared" si="103"/>
        <v>0.4127605565338031</v>
      </c>
      <c r="AE420" s="7">
        <f t="shared" si="104"/>
        <v>2.0264392359511</v>
      </c>
    </row>
    <row r="421" spans="1:31" ht="12.75">
      <c r="A421" s="1" t="s">
        <v>843</v>
      </c>
      <c r="B421" s="1" t="s">
        <v>844</v>
      </c>
      <c r="C421" s="2" t="s">
        <v>834</v>
      </c>
      <c r="D421" s="1"/>
      <c r="E421" s="3">
        <v>4258813515</v>
      </c>
      <c r="F421" s="4">
        <v>92.29</v>
      </c>
      <c r="G421" s="5">
        <f t="shared" si="90"/>
        <v>0.9229</v>
      </c>
      <c r="H421" s="4">
        <v>21300798.99</v>
      </c>
      <c r="I421" s="4">
        <v>2141794.22</v>
      </c>
      <c r="J421" s="4">
        <v>759491.42</v>
      </c>
      <c r="K421" s="4">
        <v>537821.54</v>
      </c>
      <c r="L421" s="6">
        <f t="shared" si="91"/>
        <v>24739906.169999998</v>
      </c>
      <c r="M421" s="4">
        <v>54818096</v>
      </c>
      <c r="N421" s="4">
        <v>0</v>
      </c>
      <c r="O421" s="4">
        <v>0</v>
      </c>
      <c r="P421" s="6">
        <f t="shared" si="92"/>
        <v>54818096</v>
      </c>
      <c r="Q421" s="4">
        <v>26151237.76</v>
      </c>
      <c r="R421" s="4">
        <v>0</v>
      </c>
      <c r="S421" s="6">
        <f t="shared" si="93"/>
        <v>26151237.76</v>
      </c>
      <c r="T421" s="6">
        <f t="shared" si="94"/>
        <v>105709239.93</v>
      </c>
      <c r="U421" s="7">
        <f t="shared" si="95"/>
        <v>0.6140498443496651</v>
      </c>
      <c r="V421" s="7">
        <f t="shared" si="96"/>
        <v>1.2871682642812314</v>
      </c>
      <c r="W421" s="7">
        <f t="shared" si="97"/>
        <v>0.5809107650021158</v>
      </c>
      <c r="X421" s="7">
        <f t="shared" si="98"/>
        <v>2.4821288736330125</v>
      </c>
      <c r="Y421" s="36">
        <v>125534.06047738092</v>
      </c>
      <c r="Z421" s="36">
        <f t="shared" si="99"/>
        <v>3115.9171613529998</v>
      </c>
      <c r="AA421" s="6">
        <f t="shared" si="100"/>
        <v>4614599106.078665</v>
      </c>
      <c r="AB421" s="7">
        <f t="shared" si="101"/>
        <v>0.5361225450204528</v>
      </c>
      <c r="AC421" s="7">
        <f t="shared" si="102"/>
        <v>1.1879275911051486</v>
      </c>
      <c r="AD421" s="7">
        <f t="shared" si="103"/>
        <v>0.566706601350306</v>
      </c>
      <c r="AE421" s="7">
        <f t="shared" si="104"/>
        <v>2.2907567374759075</v>
      </c>
    </row>
    <row r="422" spans="1:31" ht="12.75">
      <c r="A422" s="1" t="s">
        <v>845</v>
      </c>
      <c r="B422" s="1" t="s">
        <v>846</v>
      </c>
      <c r="C422" s="2" t="s">
        <v>834</v>
      </c>
      <c r="D422" s="3" t="s">
        <v>57</v>
      </c>
      <c r="E422" s="3">
        <v>5629132605</v>
      </c>
      <c r="F422" s="4">
        <v>91.7</v>
      </c>
      <c r="G422" s="5">
        <f t="shared" si="90"/>
        <v>0.917</v>
      </c>
      <c r="H422" s="4">
        <v>28990969.56</v>
      </c>
      <c r="I422" s="4">
        <v>2915023.05</v>
      </c>
      <c r="J422" s="4">
        <v>1033681.99</v>
      </c>
      <c r="K422" s="4">
        <v>731944.97</v>
      </c>
      <c r="L422" s="6">
        <f t="shared" si="91"/>
        <v>33671619.57</v>
      </c>
      <c r="M422" s="4">
        <v>0</v>
      </c>
      <c r="N422" s="4">
        <v>79988056.67</v>
      </c>
      <c r="O422" s="4">
        <v>0</v>
      </c>
      <c r="P422" s="6">
        <f t="shared" si="92"/>
        <v>79988056.67</v>
      </c>
      <c r="Q422" s="4">
        <v>27727261.22</v>
      </c>
      <c r="R422" s="4">
        <v>0</v>
      </c>
      <c r="S422" s="6">
        <f t="shared" si="93"/>
        <v>27727261.22</v>
      </c>
      <c r="T422" s="6">
        <f t="shared" si="94"/>
        <v>141386937.46</v>
      </c>
      <c r="U422" s="7">
        <f t="shared" si="95"/>
        <v>0.4925672064532933</v>
      </c>
      <c r="V422" s="7">
        <f t="shared" si="96"/>
        <v>1.4209659335250284</v>
      </c>
      <c r="W422" s="7">
        <f t="shared" si="97"/>
        <v>0.598167105534015</v>
      </c>
      <c r="X422" s="7">
        <f t="shared" si="98"/>
        <v>2.511700245512337</v>
      </c>
      <c r="Y422" s="36">
        <v>127221.78524576437</v>
      </c>
      <c r="Z422" s="36">
        <f t="shared" si="99"/>
        <v>3195.429892363042</v>
      </c>
      <c r="AA422" s="6">
        <f t="shared" si="100"/>
        <v>6138639700.109051</v>
      </c>
      <c r="AB422" s="7">
        <f t="shared" si="101"/>
        <v>0.5485192357746919</v>
      </c>
      <c r="AC422" s="7">
        <f t="shared" si="102"/>
        <v>1.3030257610424512</v>
      </c>
      <c r="AD422" s="7">
        <f t="shared" si="103"/>
        <v>0.4516841283176701</v>
      </c>
      <c r="AE422" s="7">
        <f t="shared" si="104"/>
        <v>2.303229125134813</v>
      </c>
    </row>
    <row r="423" spans="1:31" ht="12.75">
      <c r="A423" s="1" t="s">
        <v>847</v>
      </c>
      <c r="B423" s="1" t="s">
        <v>848</v>
      </c>
      <c r="C423" s="2" t="s">
        <v>834</v>
      </c>
      <c r="D423" s="1"/>
      <c r="E423" s="3">
        <v>87715377</v>
      </c>
      <c r="F423" s="4">
        <v>92.72</v>
      </c>
      <c r="G423" s="5">
        <f t="shared" si="90"/>
        <v>0.9272</v>
      </c>
      <c r="H423" s="4">
        <v>446210.16</v>
      </c>
      <c r="I423" s="4">
        <v>44864.88</v>
      </c>
      <c r="J423" s="4">
        <v>15909.73</v>
      </c>
      <c r="K423" s="4">
        <v>11263.81</v>
      </c>
      <c r="L423" s="6">
        <f t="shared" si="91"/>
        <v>518248.57999999996</v>
      </c>
      <c r="M423" s="4">
        <v>640104</v>
      </c>
      <c r="N423" s="4">
        <v>705030.48</v>
      </c>
      <c r="O423" s="4">
        <v>0</v>
      </c>
      <c r="P423" s="6">
        <f t="shared" si="92"/>
        <v>1345134.48</v>
      </c>
      <c r="Q423" s="4">
        <v>422626.25</v>
      </c>
      <c r="R423" s="4">
        <v>0</v>
      </c>
      <c r="S423" s="6">
        <f t="shared" si="93"/>
        <v>422626.25</v>
      </c>
      <c r="T423" s="6">
        <f t="shared" si="94"/>
        <v>2286009.31</v>
      </c>
      <c r="U423" s="7">
        <f t="shared" si="95"/>
        <v>0.48181546321119956</v>
      </c>
      <c r="V423" s="7">
        <f t="shared" si="96"/>
        <v>1.5335218590008455</v>
      </c>
      <c r="W423" s="7">
        <f t="shared" si="97"/>
        <v>0.5908297925915543</v>
      </c>
      <c r="X423" s="7">
        <f t="shared" si="98"/>
        <v>2.6061671148035996</v>
      </c>
      <c r="Y423" s="36">
        <v>97060.33613445378</v>
      </c>
      <c r="Z423" s="36">
        <f t="shared" si="99"/>
        <v>2529.55456185397</v>
      </c>
      <c r="AA423" s="6">
        <f t="shared" si="100"/>
        <v>94602434.21052632</v>
      </c>
      <c r="AB423" s="7">
        <f t="shared" si="101"/>
        <v>0.5478173836908892</v>
      </c>
      <c r="AC423" s="7">
        <f t="shared" si="102"/>
        <v>1.421881467665584</v>
      </c>
      <c r="AD423" s="7">
        <f t="shared" si="103"/>
        <v>0.4467392974894242</v>
      </c>
      <c r="AE423" s="7">
        <f t="shared" si="104"/>
        <v>2.4164381488458972</v>
      </c>
    </row>
    <row r="424" spans="1:31" ht="12.75">
      <c r="A424" s="1" t="s">
        <v>849</v>
      </c>
      <c r="B424" s="1" t="s">
        <v>850</v>
      </c>
      <c r="C424" s="2" t="s">
        <v>834</v>
      </c>
      <c r="D424" s="1"/>
      <c r="E424" s="3">
        <v>369089533</v>
      </c>
      <c r="F424" s="4">
        <v>98.08</v>
      </c>
      <c r="G424" s="5">
        <f t="shared" si="90"/>
        <v>0.9808</v>
      </c>
      <c r="H424" s="4">
        <v>1754537.09</v>
      </c>
      <c r="I424" s="4">
        <v>176419.27</v>
      </c>
      <c r="J424" s="4">
        <v>0</v>
      </c>
      <c r="K424" s="4">
        <v>44313.25</v>
      </c>
      <c r="L424" s="6">
        <f t="shared" si="91"/>
        <v>1975269.61</v>
      </c>
      <c r="M424" s="4">
        <v>0</v>
      </c>
      <c r="N424" s="4">
        <v>817134.92</v>
      </c>
      <c r="O424" s="4">
        <v>356567.1</v>
      </c>
      <c r="P424" s="6">
        <f t="shared" si="92"/>
        <v>1173702.02</v>
      </c>
      <c r="Q424" s="4">
        <v>1680439.04</v>
      </c>
      <c r="R424" s="4">
        <v>0</v>
      </c>
      <c r="S424" s="6">
        <f t="shared" si="93"/>
        <v>1680439.04</v>
      </c>
      <c r="T424" s="6">
        <f t="shared" si="94"/>
        <v>4829410.67</v>
      </c>
      <c r="U424" s="7">
        <f t="shared" si="95"/>
        <v>0.45529306299780653</v>
      </c>
      <c r="V424" s="7">
        <f t="shared" si="96"/>
        <v>0.3179992698411201</v>
      </c>
      <c r="W424" s="7">
        <f t="shared" si="97"/>
        <v>0.5351735645128685</v>
      </c>
      <c r="X424" s="7">
        <f t="shared" si="98"/>
        <v>1.308465897351795</v>
      </c>
      <c r="Y424" s="36">
        <v>315592.0720720721</v>
      </c>
      <c r="Z424" s="36">
        <f t="shared" si="99"/>
        <v>4129.414637808962</v>
      </c>
      <c r="AA424" s="6">
        <f t="shared" si="100"/>
        <v>376314776.71288747</v>
      </c>
      <c r="AB424" s="7">
        <f t="shared" si="101"/>
        <v>0.5248982320742214</v>
      </c>
      <c r="AC424" s="7">
        <f t="shared" si="102"/>
        <v>0.3118936838601706</v>
      </c>
      <c r="AD424" s="7">
        <f t="shared" si="103"/>
        <v>0.4465514361882486</v>
      </c>
      <c r="AE424" s="7">
        <f t="shared" si="104"/>
        <v>1.2833433521226405</v>
      </c>
    </row>
    <row r="425" spans="1:31" ht="12.75">
      <c r="A425" s="1" t="s">
        <v>851</v>
      </c>
      <c r="B425" s="1" t="s">
        <v>852</v>
      </c>
      <c r="C425" s="2" t="s">
        <v>834</v>
      </c>
      <c r="D425" s="1"/>
      <c r="E425" s="3">
        <v>121678312</v>
      </c>
      <c r="F425" s="4">
        <v>91.34</v>
      </c>
      <c r="G425" s="5">
        <f t="shared" si="90"/>
        <v>0.9134</v>
      </c>
      <c r="H425" s="4">
        <v>603521.98</v>
      </c>
      <c r="I425" s="4">
        <v>60682.61</v>
      </c>
      <c r="J425" s="4">
        <v>21518.72</v>
      </c>
      <c r="K425" s="4">
        <v>15235.62</v>
      </c>
      <c r="L425" s="6">
        <f t="shared" si="91"/>
        <v>700958.9299999999</v>
      </c>
      <c r="M425" s="4">
        <v>1332680</v>
      </c>
      <c r="N425" s="4">
        <v>590483.45</v>
      </c>
      <c r="O425" s="4">
        <v>0</v>
      </c>
      <c r="P425" s="6">
        <f t="shared" si="92"/>
        <v>1923163.45</v>
      </c>
      <c r="Q425" s="4">
        <v>869618.38</v>
      </c>
      <c r="R425" s="4">
        <v>0</v>
      </c>
      <c r="S425" s="6">
        <f t="shared" si="93"/>
        <v>869618.38</v>
      </c>
      <c r="T425" s="6">
        <f t="shared" si="94"/>
        <v>3493740.76</v>
      </c>
      <c r="U425" s="7">
        <f t="shared" si="95"/>
        <v>0.7146864266164377</v>
      </c>
      <c r="V425" s="7">
        <f t="shared" si="96"/>
        <v>1.5805310070376388</v>
      </c>
      <c r="W425" s="7">
        <f t="shared" si="97"/>
        <v>0.576075488292441</v>
      </c>
      <c r="X425" s="7">
        <f t="shared" si="98"/>
        <v>2.8712929219465173</v>
      </c>
      <c r="Y425" s="36">
        <v>136419.87261146496</v>
      </c>
      <c r="Z425" s="36">
        <f t="shared" si="99"/>
        <v>3917.014146421449</v>
      </c>
      <c r="AA425" s="6">
        <f t="shared" si="100"/>
        <v>133214705.49594921</v>
      </c>
      <c r="AB425" s="7">
        <f t="shared" si="101"/>
        <v>0.5261873510063156</v>
      </c>
      <c r="AC425" s="7">
        <f t="shared" si="102"/>
        <v>1.4436570218281792</v>
      </c>
      <c r="AD425" s="7">
        <f t="shared" si="103"/>
        <v>0.6527945820714541</v>
      </c>
      <c r="AE425" s="7">
        <f t="shared" si="104"/>
        <v>2.622638954905949</v>
      </c>
    </row>
    <row r="426" spans="1:31" ht="12.75">
      <c r="A426" s="1" t="s">
        <v>853</v>
      </c>
      <c r="B426" s="1" t="s">
        <v>854</v>
      </c>
      <c r="C426" s="2" t="s">
        <v>834</v>
      </c>
      <c r="D426" s="1"/>
      <c r="E426" s="3">
        <v>1838826545</v>
      </c>
      <c r="F426" s="4">
        <v>93.12</v>
      </c>
      <c r="G426" s="5">
        <f t="shared" si="90"/>
        <v>0.9312</v>
      </c>
      <c r="H426" s="4">
        <v>9258089.8</v>
      </c>
      <c r="I426" s="4">
        <v>930895.77</v>
      </c>
      <c r="J426" s="4">
        <v>330101.55</v>
      </c>
      <c r="K426" s="4">
        <v>233752.77</v>
      </c>
      <c r="L426" s="6">
        <f t="shared" si="91"/>
        <v>10752839.89</v>
      </c>
      <c r="M426" s="4">
        <v>31296828</v>
      </c>
      <c r="N426" s="4">
        <v>0</v>
      </c>
      <c r="O426" s="4">
        <v>0</v>
      </c>
      <c r="P426" s="6">
        <f t="shared" si="92"/>
        <v>31296828</v>
      </c>
      <c r="Q426" s="4">
        <v>12540724.55</v>
      </c>
      <c r="R426" s="4">
        <v>0</v>
      </c>
      <c r="S426" s="6">
        <f t="shared" si="93"/>
        <v>12540724.55</v>
      </c>
      <c r="T426" s="6">
        <f t="shared" si="94"/>
        <v>54590392.44</v>
      </c>
      <c r="U426" s="7">
        <f t="shared" si="95"/>
        <v>0.6819960579805531</v>
      </c>
      <c r="V426" s="7">
        <f t="shared" si="96"/>
        <v>1.70200001109947</v>
      </c>
      <c r="W426" s="7">
        <f t="shared" si="97"/>
        <v>0.5847664054686572</v>
      </c>
      <c r="X426" s="7">
        <f t="shared" si="98"/>
        <v>2.96876247454868</v>
      </c>
      <c r="Y426" s="36">
        <v>126926.27370927957</v>
      </c>
      <c r="Z426" s="36">
        <f t="shared" si="99"/>
        <v>3768.1395842240386</v>
      </c>
      <c r="AA426" s="6">
        <f t="shared" si="100"/>
        <v>1974684863.6168385</v>
      </c>
      <c r="AB426" s="7">
        <f t="shared" si="101"/>
        <v>0.5445344767724136</v>
      </c>
      <c r="AC426" s="7">
        <f t="shared" si="102"/>
        <v>1.5849024103358267</v>
      </c>
      <c r="AD426" s="7">
        <f t="shared" si="103"/>
        <v>0.635074729191491</v>
      </c>
      <c r="AE426" s="7">
        <f t="shared" si="104"/>
        <v>2.764511616299731</v>
      </c>
    </row>
    <row r="427" spans="1:31" ht="12.75">
      <c r="A427" s="1" t="s">
        <v>855</v>
      </c>
      <c r="B427" s="1" t="s">
        <v>856</v>
      </c>
      <c r="C427" s="2" t="s">
        <v>834</v>
      </c>
      <c r="D427" s="1"/>
      <c r="E427" s="3">
        <v>1546971374</v>
      </c>
      <c r="F427" s="4">
        <v>94.94</v>
      </c>
      <c r="G427" s="5">
        <f t="shared" si="90"/>
        <v>0.9494</v>
      </c>
      <c r="H427" s="4">
        <v>7690940.64</v>
      </c>
      <c r="I427" s="4">
        <v>773319.89</v>
      </c>
      <c r="J427" s="4">
        <v>274222.24</v>
      </c>
      <c r="K427" s="4">
        <v>194174.9</v>
      </c>
      <c r="L427" s="6">
        <f t="shared" si="91"/>
        <v>8932657.67</v>
      </c>
      <c r="M427" s="4">
        <v>21379956</v>
      </c>
      <c r="N427" s="4">
        <v>0</v>
      </c>
      <c r="O427" s="4">
        <v>0</v>
      </c>
      <c r="P427" s="6">
        <f t="shared" si="92"/>
        <v>21379956</v>
      </c>
      <c r="Q427" s="4">
        <v>1780384.72</v>
      </c>
      <c r="R427" s="4">
        <v>0</v>
      </c>
      <c r="S427" s="6">
        <f t="shared" si="93"/>
        <v>1780384.72</v>
      </c>
      <c r="T427" s="6">
        <f t="shared" si="94"/>
        <v>32092998.39</v>
      </c>
      <c r="U427" s="7">
        <f t="shared" si="95"/>
        <v>0.11508840757644169</v>
      </c>
      <c r="V427" s="7">
        <f t="shared" si="96"/>
        <v>1.3820524645338395</v>
      </c>
      <c r="W427" s="7">
        <f t="shared" si="97"/>
        <v>0.5774287630741899</v>
      </c>
      <c r="X427" s="7">
        <f t="shared" si="98"/>
        <v>2.074569635184471</v>
      </c>
      <c r="Y427" s="36">
        <v>121993.54838709677</v>
      </c>
      <c r="Z427" s="36">
        <f t="shared" si="99"/>
        <v>2530.8411117227847</v>
      </c>
      <c r="AA427" s="6">
        <f t="shared" si="100"/>
        <v>1629420027.3857172</v>
      </c>
      <c r="AB427" s="7">
        <f t="shared" si="101"/>
        <v>0.5482108676626359</v>
      </c>
      <c r="AC427" s="7">
        <f t="shared" si="102"/>
        <v>1.3121206098284273</v>
      </c>
      <c r="AD427" s="7">
        <f t="shared" si="103"/>
        <v>0.10926493415307376</v>
      </c>
      <c r="AE427" s="7">
        <f t="shared" si="104"/>
        <v>1.9695964116441371</v>
      </c>
    </row>
    <row r="428" spans="1:31" ht="12.75">
      <c r="A428" s="1" t="s">
        <v>857</v>
      </c>
      <c r="B428" s="1" t="s">
        <v>858</v>
      </c>
      <c r="C428" s="2" t="s">
        <v>834</v>
      </c>
      <c r="D428" s="1"/>
      <c r="E428" s="3">
        <v>75217018</v>
      </c>
      <c r="F428" s="4">
        <v>103.89</v>
      </c>
      <c r="G428" s="5">
        <f t="shared" si="90"/>
        <v>1.0389</v>
      </c>
      <c r="H428" s="4">
        <v>349652.4</v>
      </c>
      <c r="I428" s="4">
        <v>35157.2</v>
      </c>
      <c r="J428" s="4">
        <v>12466.94</v>
      </c>
      <c r="K428" s="4">
        <v>8827.55</v>
      </c>
      <c r="L428" s="6">
        <f t="shared" si="91"/>
        <v>406104.09</v>
      </c>
      <c r="M428" s="4">
        <v>1018776</v>
      </c>
      <c r="N428" s="4">
        <v>0</v>
      </c>
      <c r="O428" s="4">
        <v>0</v>
      </c>
      <c r="P428" s="6">
        <f t="shared" si="92"/>
        <v>1018776</v>
      </c>
      <c r="Q428" s="4">
        <v>901105.28</v>
      </c>
      <c r="R428" s="4">
        <v>0</v>
      </c>
      <c r="S428" s="6">
        <f t="shared" si="93"/>
        <v>901105.28</v>
      </c>
      <c r="T428" s="6">
        <f t="shared" si="94"/>
        <v>2325985.37</v>
      </c>
      <c r="U428" s="7">
        <f t="shared" si="95"/>
        <v>1.1980071850229426</v>
      </c>
      <c r="V428" s="7">
        <f t="shared" si="96"/>
        <v>1.3544488030620943</v>
      </c>
      <c r="W428" s="7">
        <f t="shared" si="97"/>
        <v>0.5399098512520133</v>
      </c>
      <c r="X428" s="7">
        <f t="shared" si="98"/>
        <v>3.09236583933705</v>
      </c>
      <c r="Y428" s="36">
        <v>79184.02366863906</v>
      </c>
      <c r="Z428" s="36">
        <f t="shared" si="99"/>
        <v>2448.6596981415587</v>
      </c>
      <c r="AA428" s="6">
        <f t="shared" si="100"/>
        <v>72400633.36221004</v>
      </c>
      <c r="AB428" s="7">
        <f t="shared" si="101"/>
        <v>0.5609123444657165</v>
      </c>
      <c r="AC428" s="7">
        <f t="shared" si="102"/>
        <v>1.4071368615012096</v>
      </c>
      <c r="AD428" s="7">
        <f t="shared" si="103"/>
        <v>1.2446096645203348</v>
      </c>
      <c r="AE428" s="7">
        <f t="shared" si="104"/>
        <v>3.2126588704872607</v>
      </c>
    </row>
    <row r="429" spans="1:31" ht="12.75">
      <c r="A429" s="1" t="s">
        <v>859</v>
      </c>
      <c r="B429" s="1" t="s">
        <v>860</v>
      </c>
      <c r="C429" s="2" t="s">
        <v>834</v>
      </c>
      <c r="D429" s="1"/>
      <c r="E429" s="3">
        <v>2173761632</v>
      </c>
      <c r="F429" s="4">
        <v>93.22</v>
      </c>
      <c r="G429" s="5">
        <f t="shared" si="90"/>
        <v>0.9322</v>
      </c>
      <c r="H429" s="4">
        <v>10827439.22</v>
      </c>
      <c r="I429" s="4">
        <v>1091988.43</v>
      </c>
      <c r="J429" s="4">
        <v>386091.53</v>
      </c>
      <c r="K429" s="4">
        <v>273574.13</v>
      </c>
      <c r="L429" s="6">
        <f t="shared" si="91"/>
        <v>12579093.31</v>
      </c>
      <c r="M429" s="4">
        <v>29686516.5</v>
      </c>
      <c r="N429" s="4">
        <v>0</v>
      </c>
      <c r="O429" s="4">
        <v>0</v>
      </c>
      <c r="P429" s="6">
        <f t="shared" si="92"/>
        <v>29686516.5</v>
      </c>
      <c r="Q429" s="4">
        <v>17639877.05</v>
      </c>
      <c r="R429" s="4">
        <v>0</v>
      </c>
      <c r="S429" s="6">
        <f t="shared" si="93"/>
        <v>17639877.05</v>
      </c>
      <c r="T429" s="6">
        <f t="shared" si="94"/>
        <v>59905486.86</v>
      </c>
      <c r="U429" s="7">
        <f t="shared" si="95"/>
        <v>0.8114908640544081</v>
      </c>
      <c r="V429" s="7">
        <f t="shared" si="96"/>
        <v>1.365674877271916</v>
      </c>
      <c r="W429" s="7">
        <f t="shared" si="97"/>
        <v>0.5786785968076191</v>
      </c>
      <c r="X429" s="7">
        <f t="shared" si="98"/>
        <v>2.7558443381339432</v>
      </c>
      <c r="Y429" s="36">
        <v>92564.4774940774</v>
      </c>
      <c r="Z429" s="36">
        <f t="shared" si="99"/>
        <v>2550.9329121438</v>
      </c>
      <c r="AA429" s="6">
        <f t="shared" si="100"/>
        <v>2331861866.552242</v>
      </c>
      <c r="AB429" s="7">
        <f t="shared" si="101"/>
        <v>0.5394441879440626</v>
      </c>
      <c r="AC429" s="7">
        <f t="shared" si="102"/>
        <v>1.2730821205928804</v>
      </c>
      <c r="AD429" s="7">
        <f t="shared" si="103"/>
        <v>0.7564717834715192</v>
      </c>
      <c r="AE429" s="7">
        <f t="shared" si="104"/>
        <v>2.568998092008462</v>
      </c>
    </row>
    <row r="430" spans="1:31" ht="12.75">
      <c r="A430" s="1" t="s">
        <v>861</v>
      </c>
      <c r="B430" s="1" t="s">
        <v>862</v>
      </c>
      <c r="C430" s="2" t="s">
        <v>834</v>
      </c>
      <c r="D430" s="1"/>
      <c r="E430" s="3">
        <v>639670728</v>
      </c>
      <c r="F430" s="4">
        <v>89.19</v>
      </c>
      <c r="G430" s="5">
        <f t="shared" si="90"/>
        <v>0.8919</v>
      </c>
      <c r="H430" s="4">
        <v>3402286.15</v>
      </c>
      <c r="I430" s="4">
        <v>342098.2</v>
      </c>
      <c r="J430" s="4">
        <v>121309.29</v>
      </c>
      <c r="K430" s="4">
        <v>85898.53</v>
      </c>
      <c r="L430" s="6">
        <f t="shared" si="91"/>
        <v>3951592.17</v>
      </c>
      <c r="M430" s="4">
        <v>2341061</v>
      </c>
      <c r="N430" s="4">
        <v>0</v>
      </c>
      <c r="O430" s="4">
        <v>0</v>
      </c>
      <c r="P430" s="6">
        <f t="shared" si="92"/>
        <v>2341061</v>
      </c>
      <c r="Q430" s="4">
        <v>3008329.46</v>
      </c>
      <c r="R430" s="4">
        <v>0</v>
      </c>
      <c r="S430" s="6">
        <f t="shared" si="93"/>
        <v>3008329.46</v>
      </c>
      <c r="T430" s="6">
        <f t="shared" si="94"/>
        <v>9300982.629999999</v>
      </c>
      <c r="U430" s="7">
        <f t="shared" si="95"/>
        <v>0.47029343822029634</v>
      </c>
      <c r="V430" s="7">
        <f t="shared" si="96"/>
        <v>0.3659790729082729</v>
      </c>
      <c r="W430" s="7">
        <f t="shared" si="97"/>
        <v>0.6177541033267353</v>
      </c>
      <c r="X430" s="7">
        <f t="shared" si="98"/>
        <v>1.4540266144553045</v>
      </c>
      <c r="Y430" s="36">
        <v>243528.09079854074</v>
      </c>
      <c r="Z430" s="36">
        <f t="shared" si="99"/>
        <v>3540.9632538856617</v>
      </c>
      <c r="AA430" s="6">
        <f t="shared" si="100"/>
        <v>717200053.8176925</v>
      </c>
      <c r="AB430" s="7">
        <f t="shared" si="101"/>
        <v>0.5509748847571152</v>
      </c>
      <c r="AC430" s="7">
        <f t="shared" si="102"/>
        <v>0.3264167351268886</v>
      </c>
      <c r="AD430" s="7">
        <f t="shared" si="103"/>
        <v>0.41945471754868235</v>
      </c>
      <c r="AE430" s="7">
        <f t="shared" si="104"/>
        <v>1.2968463374326862</v>
      </c>
    </row>
    <row r="431" spans="1:31" ht="12.75">
      <c r="A431" s="1" t="s">
        <v>863</v>
      </c>
      <c r="B431" s="1" t="s">
        <v>864</v>
      </c>
      <c r="C431" s="2" t="s">
        <v>834</v>
      </c>
      <c r="D431" s="1"/>
      <c r="E431" s="3">
        <v>809211361</v>
      </c>
      <c r="F431" s="4">
        <v>97.53</v>
      </c>
      <c r="G431" s="5">
        <f t="shared" si="90"/>
        <v>0.9753000000000001</v>
      </c>
      <c r="H431" s="4">
        <v>3714489.95</v>
      </c>
      <c r="I431" s="4">
        <v>373731.64</v>
      </c>
      <c r="J431" s="4">
        <v>132692.8</v>
      </c>
      <c r="K431" s="4">
        <v>95407.19</v>
      </c>
      <c r="L431" s="6">
        <f t="shared" si="91"/>
        <v>4316321.580000001</v>
      </c>
      <c r="M431" s="4">
        <v>6154055</v>
      </c>
      <c r="N431" s="4">
        <v>6228951.46</v>
      </c>
      <c r="O431" s="4">
        <v>0</v>
      </c>
      <c r="P431" s="6">
        <f t="shared" si="92"/>
        <v>12383006.46</v>
      </c>
      <c r="Q431" s="4">
        <v>6030822</v>
      </c>
      <c r="R431" s="4">
        <v>0</v>
      </c>
      <c r="S431" s="6">
        <f t="shared" si="93"/>
        <v>6030822</v>
      </c>
      <c r="T431" s="6">
        <f t="shared" si="94"/>
        <v>22730150.040000003</v>
      </c>
      <c r="U431" s="7">
        <f t="shared" si="95"/>
        <v>0.7452715434626727</v>
      </c>
      <c r="V431" s="7">
        <f t="shared" si="96"/>
        <v>1.5302561304499531</v>
      </c>
      <c r="W431" s="7">
        <f t="shared" si="97"/>
        <v>0.5333985393712238</v>
      </c>
      <c r="X431" s="7">
        <f t="shared" si="98"/>
        <v>2.8089262132838497</v>
      </c>
      <c r="Y431" s="36">
        <v>88412.33114063939</v>
      </c>
      <c r="Z431" s="36">
        <f t="shared" si="99"/>
        <v>2483.43714518474</v>
      </c>
      <c r="AA431" s="6">
        <f t="shared" si="100"/>
        <v>829705076.3867527</v>
      </c>
      <c r="AB431" s="7">
        <f t="shared" si="101"/>
        <v>0.5202235954487546</v>
      </c>
      <c r="AC431" s="7">
        <f t="shared" si="102"/>
        <v>1.4924588040278395</v>
      </c>
      <c r="AD431" s="7">
        <f t="shared" si="103"/>
        <v>0.7268633363391447</v>
      </c>
      <c r="AE431" s="7">
        <f t="shared" si="104"/>
        <v>2.7395457358157387</v>
      </c>
    </row>
    <row r="432" spans="1:31" ht="12.75">
      <c r="A432" s="1" t="s">
        <v>865</v>
      </c>
      <c r="B432" s="1" t="s">
        <v>866</v>
      </c>
      <c r="C432" s="2" t="s">
        <v>834</v>
      </c>
      <c r="D432" s="1"/>
      <c r="E432" s="3">
        <v>2310776228</v>
      </c>
      <c r="F432" s="4">
        <v>93.37</v>
      </c>
      <c r="G432" s="5">
        <f t="shared" si="90"/>
        <v>0.9337000000000001</v>
      </c>
      <c r="H432" s="4">
        <v>11358014.81</v>
      </c>
      <c r="I432" s="4">
        <v>1142036.81</v>
      </c>
      <c r="J432" s="4">
        <v>0</v>
      </c>
      <c r="K432" s="4">
        <v>286754.91</v>
      </c>
      <c r="L432" s="6">
        <f t="shared" si="91"/>
        <v>12786806.530000001</v>
      </c>
      <c r="M432" s="4">
        <v>0</v>
      </c>
      <c r="N432" s="4">
        <v>8380523.05</v>
      </c>
      <c r="O432" s="4">
        <v>2308331.58</v>
      </c>
      <c r="P432" s="6">
        <f t="shared" si="92"/>
        <v>10688854.629999999</v>
      </c>
      <c r="Q432" s="4">
        <v>8631500</v>
      </c>
      <c r="R432" s="4">
        <v>0</v>
      </c>
      <c r="S432" s="6">
        <f t="shared" si="93"/>
        <v>8631500</v>
      </c>
      <c r="T432" s="6">
        <f t="shared" si="94"/>
        <v>32107161.16</v>
      </c>
      <c r="U432" s="7">
        <f t="shared" si="95"/>
        <v>0.3735324907453566</v>
      </c>
      <c r="V432" s="7">
        <f t="shared" si="96"/>
        <v>0.46256554401424277</v>
      </c>
      <c r="W432" s="7">
        <f t="shared" si="97"/>
        <v>0.5533554644997846</v>
      </c>
      <c r="X432" s="7">
        <f t="shared" si="98"/>
        <v>1.3894534992593839</v>
      </c>
      <c r="Y432" s="36">
        <v>284139.8603241534</v>
      </c>
      <c r="Z432" s="36">
        <f t="shared" si="99"/>
        <v>3947.991232064675</v>
      </c>
      <c r="AA432" s="6">
        <f t="shared" si="100"/>
        <v>2474859406.6616683</v>
      </c>
      <c r="AB432" s="7">
        <f t="shared" si="101"/>
        <v>0.5166679972034489</v>
      </c>
      <c r="AC432" s="7">
        <f t="shared" si="102"/>
        <v>0.4318974484460985</v>
      </c>
      <c r="AD432" s="7">
        <f t="shared" si="103"/>
        <v>0.34876728660893946</v>
      </c>
      <c r="AE432" s="7">
        <f t="shared" si="104"/>
        <v>1.297332732258487</v>
      </c>
    </row>
    <row r="433" spans="1:31" ht="12.75">
      <c r="A433" s="1" t="s">
        <v>867</v>
      </c>
      <c r="B433" s="1" t="s">
        <v>868</v>
      </c>
      <c r="C433" s="2" t="s">
        <v>834</v>
      </c>
      <c r="D433" s="3" t="s">
        <v>57</v>
      </c>
      <c r="E433" s="3">
        <v>1577265044</v>
      </c>
      <c r="F433" s="4">
        <v>95.99</v>
      </c>
      <c r="G433" s="5">
        <f t="shared" si="90"/>
        <v>0.9599</v>
      </c>
      <c r="H433" s="4">
        <v>7752445.07</v>
      </c>
      <c r="I433" s="4">
        <v>779498.14</v>
      </c>
      <c r="J433" s="4">
        <v>276416.61</v>
      </c>
      <c r="K433" s="4">
        <v>195727.19</v>
      </c>
      <c r="L433" s="6">
        <f t="shared" si="91"/>
        <v>9004087.01</v>
      </c>
      <c r="M433" s="4">
        <v>21962775</v>
      </c>
      <c r="N433" s="4">
        <v>0</v>
      </c>
      <c r="O433" s="4">
        <v>0</v>
      </c>
      <c r="P433" s="6">
        <f t="shared" si="92"/>
        <v>21962775</v>
      </c>
      <c r="Q433" s="4">
        <v>9321412</v>
      </c>
      <c r="R433" s="4">
        <v>0</v>
      </c>
      <c r="S433" s="6">
        <f t="shared" si="93"/>
        <v>9321412</v>
      </c>
      <c r="T433" s="6">
        <f t="shared" si="94"/>
        <v>40288274.01</v>
      </c>
      <c r="U433" s="7">
        <f t="shared" si="95"/>
        <v>0.590985772204814</v>
      </c>
      <c r="V433" s="7">
        <f t="shared" si="96"/>
        <v>1.3924593766626328</v>
      </c>
      <c r="W433" s="7">
        <f t="shared" si="97"/>
        <v>0.5708670869396381</v>
      </c>
      <c r="X433" s="7">
        <f t="shared" si="98"/>
        <v>2.5543122358070844</v>
      </c>
      <c r="Y433" s="36">
        <v>86300.87081569067</v>
      </c>
      <c r="Z433" s="36">
        <f t="shared" si="99"/>
        <v>2204.393702853252</v>
      </c>
      <c r="AA433" s="6">
        <f t="shared" si="100"/>
        <v>1643155582.873216</v>
      </c>
      <c r="AB433" s="7">
        <f t="shared" si="101"/>
        <v>0.5479753167533585</v>
      </c>
      <c r="AC433" s="7">
        <f t="shared" si="102"/>
        <v>1.3366217556584612</v>
      </c>
      <c r="AD433" s="7">
        <f t="shared" si="103"/>
        <v>0.567287242739401</v>
      </c>
      <c r="AE433" s="7">
        <f t="shared" si="104"/>
        <v>2.451884315151221</v>
      </c>
    </row>
    <row r="434" spans="1:31" ht="12.75">
      <c r="A434" s="1" t="s">
        <v>869</v>
      </c>
      <c r="B434" s="1" t="s">
        <v>870</v>
      </c>
      <c r="C434" s="2" t="s">
        <v>834</v>
      </c>
      <c r="D434" s="1"/>
      <c r="E434" s="3">
        <v>419690643</v>
      </c>
      <c r="F434" s="4">
        <v>97.51</v>
      </c>
      <c r="G434" s="5">
        <f t="shared" si="90"/>
        <v>0.9751000000000001</v>
      </c>
      <c r="H434" s="4">
        <v>1932310.87</v>
      </c>
      <c r="I434" s="4">
        <v>194293.19</v>
      </c>
      <c r="J434" s="4">
        <v>68896.98</v>
      </c>
      <c r="K434" s="4">
        <v>48756.95</v>
      </c>
      <c r="L434" s="6">
        <f t="shared" si="91"/>
        <v>2244257.99</v>
      </c>
      <c r="M434" s="4">
        <v>195741</v>
      </c>
      <c r="N434" s="4">
        <v>0</v>
      </c>
      <c r="O434" s="4">
        <v>0</v>
      </c>
      <c r="P434" s="6">
        <f t="shared" si="92"/>
        <v>195741</v>
      </c>
      <c r="Q434" s="4">
        <v>1460379.21</v>
      </c>
      <c r="R434" s="4">
        <v>0</v>
      </c>
      <c r="S434" s="6">
        <f t="shared" si="93"/>
        <v>1460379.21</v>
      </c>
      <c r="T434" s="6">
        <f t="shared" si="94"/>
        <v>3900378.2</v>
      </c>
      <c r="U434" s="7">
        <f t="shared" si="95"/>
        <v>0.3479656347735158</v>
      </c>
      <c r="V434" s="7">
        <f t="shared" si="96"/>
        <v>0.04663935288164144</v>
      </c>
      <c r="W434" s="7">
        <f t="shared" si="97"/>
        <v>0.5347410116074474</v>
      </c>
      <c r="X434" s="7">
        <f t="shared" si="98"/>
        <v>0.9293459992626046</v>
      </c>
      <c r="Y434" s="36">
        <v>790777.4451097804</v>
      </c>
      <c r="Z434" s="36">
        <f t="shared" si="99"/>
        <v>7349.058549198784</v>
      </c>
      <c r="AA434" s="6">
        <f t="shared" si="100"/>
        <v>430407797.1490103</v>
      </c>
      <c r="AB434" s="7">
        <f t="shared" si="101"/>
        <v>0.5214259604184219</v>
      </c>
      <c r="AC434" s="7">
        <f t="shared" si="102"/>
        <v>0.045478032994888576</v>
      </c>
      <c r="AD434" s="7">
        <f t="shared" si="103"/>
        <v>0.3393012904676553</v>
      </c>
      <c r="AE434" s="7">
        <f t="shared" si="104"/>
        <v>0.9062052838809658</v>
      </c>
    </row>
    <row r="435" spans="1:31" ht="12.75">
      <c r="A435" s="1" t="s">
        <v>871</v>
      </c>
      <c r="B435" s="1" t="s">
        <v>721</v>
      </c>
      <c r="C435" s="2" t="s">
        <v>834</v>
      </c>
      <c r="D435" s="1"/>
      <c r="E435" s="3">
        <v>340373502</v>
      </c>
      <c r="F435" s="4">
        <v>98.59</v>
      </c>
      <c r="G435" s="5">
        <f t="shared" si="90"/>
        <v>0.9859</v>
      </c>
      <c r="H435" s="4">
        <v>1614559.85</v>
      </c>
      <c r="I435" s="4">
        <v>162338.29</v>
      </c>
      <c r="J435" s="4">
        <v>57567.56</v>
      </c>
      <c r="K435" s="4">
        <v>40756.95</v>
      </c>
      <c r="L435" s="6">
        <f t="shared" si="91"/>
        <v>1875222.6500000001</v>
      </c>
      <c r="M435" s="4">
        <v>5296047</v>
      </c>
      <c r="N435" s="4">
        <v>0</v>
      </c>
      <c r="O435" s="4">
        <v>0</v>
      </c>
      <c r="P435" s="6">
        <f t="shared" si="92"/>
        <v>5296047</v>
      </c>
      <c r="Q435" s="4">
        <v>2321047.81</v>
      </c>
      <c r="R435" s="4">
        <v>0</v>
      </c>
      <c r="S435" s="6">
        <f t="shared" si="93"/>
        <v>2321047.81</v>
      </c>
      <c r="T435" s="6">
        <f t="shared" si="94"/>
        <v>9492317.46</v>
      </c>
      <c r="U435" s="7">
        <f t="shared" si="95"/>
        <v>0.6819120161709885</v>
      </c>
      <c r="V435" s="7">
        <f t="shared" si="96"/>
        <v>1.5559516145883765</v>
      </c>
      <c r="W435" s="7">
        <f t="shared" si="97"/>
        <v>0.5509308565388854</v>
      </c>
      <c r="X435" s="7">
        <f t="shared" si="98"/>
        <v>2.788794487298251</v>
      </c>
      <c r="Y435" s="36">
        <v>98604.43146684988</v>
      </c>
      <c r="Z435" s="36">
        <f t="shared" si="99"/>
        <v>2749.8749489792913</v>
      </c>
      <c r="AA435" s="6">
        <f t="shared" si="100"/>
        <v>345241405.8220915</v>
      </c>
      <c r="AB435" s="7">
        <f t="shared" si="101"/>
        <v>0.543162731461687</v>
      </c>
      <c r="AC435" s="7">
        <f t="shared" si="102"/>
        <v>1.5340126968226804</v>
      </c>
      <c r="AD435" s="7">
        <f t="shared" si="103"/>
        <v>0.6722970567429776</v>
      </c>
      <c r="AE435" s="7">
        <f t="shared" si="104"/>
        <v>2.749472485027345</v>
      </c>
    </row>
    <row r="436" spans="1:31" ht="12.75">
      <c r="A436" s="1" t="s">
        <v>872</v>
      </c>
      <c r="B436" s="1" t="s">
        <v>873</v>
      </c>
      <c r="C436" s="2" t="s">
        <v>834</v>
      </c>
      <c r="D436" s="1"/>
      <c r="E436" s="3">
        <v>96635218</v>
      </c>
      <c r="F436" s="4">
        <v>99.59</v>
      </c>
      <c r="G436" s="5">
        <f t="shared" si="90"/>
        <v>0.9959</v>
      </c>
      <c r="H436" s="4">
        <v>454274.19</v>
      </c>
      <c r="I436" s="4">
        <v>45677.11</v>
      </c>
      <c r="J436" s="4">
        <v>16197.25</v>
      </c>
      <c r="K436" s="4">
        <v>11469.28</v>
      </c>
      <c r="L436" s="6">
        <f t="shared" si="91"/>
        <v>527617.83</v>
      </c>
      <c r="M436" s="4">
        <v>972917</v>
      </c>
      <c r="N436" s="4">
        <v>517389.53</v>
      </c>
      <c r="O436" s="4">
        <v>0</v>
      </c>
      <c r="P436" s="6">
        <f t="shared" si="92"/>
        <v>1490306.53</v>
      </c>
      <c r="Q436" s="4">
        <v>628026.57</v>
      </c>
      <c r="R436" s="4">
        <v>0</v>
      </c>
      <c r="S436" s="6">
        <f t="shared" si="93"/>
        <v>628026.57</v>
      </c>
      <c r="T436" s="6">
        <f t="shared" si="94"/>
        <v>2645950.9299999997</v>
      </c>
      <c r="U436" s="7">
        <f t="shared" si="95"/>
        <v>0.6498940893370778</v>
      </c>
      <c r="V436" s="7">
        <f t="shared" si="96"/>
        <v>1.542198135259549</v>
      </c>
      <c r="W436" s="7">
        <f t="shared" si="97"/>
        <v>0.5459891754991435</v>
      </c>
      <c r="X436" s="7">
        <f t="shared" si="98"/>
        <v>2.73808140009577</v>
      </c>
      <c r="Y436" s="36">
        <v>90234.94570582428</v>
      </c>
      <c r="Z436" s="36">
        <f t="shared" si="99"/>
        <v>2470.7062647576913</v>
      </c>
      <c r="AA436" s="6">
        <f t="shared" si="100"/>
        <v>97033053.51942965</v>
      </c>
      <c r="AB436" s="7">
        <f t="shared" si="101"/>
        <v>0.543750619879597</v>
      </c>
      <c r="AC436" s="7">
        <f t="shared" si="102"/>
        <v>1.535875122904985</v>
      </c>
      <c r="AD436" s="7">
        <f t="shared" si="103"/>
        <v>0.6472295235707959</v>
      </c>
      <c r="AE436" s="7">
        <f t="shared" si="104"/>
        <v>2.726855266355378</v>
      </c>
    </row>
    <row r="437" spans="1:31" ht="12.75">
      <c r="A437" s="1" t="s">
        <v>874</v>
      </c>
      <c r="B437" s="1" t="s">
        <v>875</v>
      </c>
      <c r="C437" s="2" t="s">
        <v>834</v>
      </c>
      <c r="D437" s="1"/>
      <c r="E437" s="3">
        <v>120012810</v>
      </c>
      <c r="F437" s="4">
        <v>95.31</v>
      </c>
      <c r="G437" s="5">
        <f t="shared" si="90"/>
        <v>0.9531000000000001</v>
      </c>
      <c r="H437" s="4">
        <v>594219.31</v>
      </c>
      <c r="I437" s="4">
        <v>59747.41</v>
      </c>
      <c r="J437" s="4">
        <v>21187.03</v>
      </c>
      <c r="K437" s="4">
        <v>15001.01</v>
      </c>
      <c r="L437" s="6">
        <f t="shared" si="91"/>
        <v>690154.7600000001</v>
      </c>
      <c r="M437" s="4">
        <v>0</v>
      </c>
      <c r="N437" s="4">
        <v>1667647.69</v>
      </c>
      <c r="O437" s="4">
        <v>0</v>
      </c>
      <c r="P437" s="6">
        <f t="shared" si="92"/>
        <v>1667647.69</v>
      </c>
      <c r="Q437" s="4">
        <v>577021.66</v>
      </c>
      <c r="R437" s="4">
        <v>0</v>
      </c>
      <c r="S437" s="6">
        <f t="shared" si="93"/>
        <v>577021.66</v>
      </c>
      <c r="T437" s="6">
        <f t="shared" si="94"/>
        <v>2934824.1100000003</v>
      </c>
      <c r="U437" s="7">
        <f t="shared" si="95"/>
        <v>0.4808000579271496</v>
      </c>
      <c r="V437" s="7">
        <f t="shared" si="96"/>
        <v>1.3895580730090396</v>
      </c>
      <c r="W437" s="7">
        <f t="shared" si="97"/>
        <v>0.5750675782026936</v>
      </c>
      <c r="X437" s="7">
        <f t="shared" si="98"/>
        <v>2.445425709138883</v>
      </c>
      <c r="Y437" s="36">
        <v>135403.37756332933</v>
      </c>
      <c r="Z437" s="36">
        <f t="shared" si="99"/>
        <v>3311.1890059760453</v>
      </c>
      <c r="AA437" s="6">
        <f t="shared" si="100"/>
        <v>125918382.12149826</v>
      </c>
      <c r="AB437" s="7">
        <f t="shared" si="101"/>
        <v>0.5480969087849874</v>
      </c>
      <c r="AC437" s="7">
        <f t="shared" si="102"/>
        <v>1.3243877993849158</v>
      </c>
      <c r="AD437" s="7">
        <f t="shared" si="103"/>
        <v>0.45825053521036635</v>
      </c>
      <c r="AE437" s="7">
        <f t="shared" si="104"/>
        <v>2.3307352433802695</v>
      </c>
    </row>
    <row r="438" spans="1:31" ht="12.75">
      <c r="A438" s="1" t="s">
        <v>876</v>
      </c>
      <c r="B438" s="1" t="s">
        <v>877</v>
      </c>
      <c r="C438" s="2" t="s">
        <v>834</v>
      </c>
      <c r="D438" s="1"/>
      <c r="E438" s="3">
        <v>328394000</v>
      </c>
      <c r="F438" s="4">
        <v>93.72</v>
      </c>
      <c r="G438" s="5">
        <f t="shared" si="90"/>
        <v>0.9372</v>
      </c>
      <c r="H438" s="4">
        <v>1637711.64</v>
      </c>
      <c r="I438" s="4">
        <v>164670.85</v>
      </c>
      <c r="J438" s="4">
        <v>58393.25</v>
      </c>
      <c r="K438" s="4">
        <v>41348.84</v>
      </c>
      <c r="L438" s="6">
        <f t="shared" si="91"/>
        <v>1902124.58</v>
      </c>
      <c r="M438" s="4">
        <v>5362143</v>
      </c>
      <c r="N438" s="4">
        <v>0</v>
      </c>
      <c r="O438" s="4">
        <v>0</v>
      </c>
      <c r="P438" s="6">
        <f t="shared" si="92"/>
        <v>5362143</v>
      </c>
      <c r="Q438" s="4">
        <v>407348.97</v>
      </c>
      <c r="R438" s="4">
        <v>32839.4</v>
      </c>
      <c r="S438" s="6">
        <f t="shared" si="93"/>
        <v>440188.37</v>
      </c>
      <c r="T438" s="6">
        <f t="shared" si="94"/>
        <v>7704455.95</v>
      </c>
      <c r="U438" s="7">
        <f t="shared" si="95"/>
        <v>0.13404275656680695</v>
      </c>
      <c r="V438" s="7">
        <f t="shared" si="96"/>
        <v>1.6328382978982563</v>
      </c>
      <c r="W438" s="7">
        <f t="shared" si="97"/>
        <v>0.5792202598098626</v>
      </c>
      <c r="X438" s="7">
        <f t="shared" si="98"/>
        <v>2.346101314274926</v>
      </c>
      <c r="Y438" s="36">
        <v>134949.8076923077</v>
      </c>
      <c r="Z438" s="36">
        <f t="shared" si="99"/>
        <v>3166.0592118807162</v>
      </c>
      <c r="AA438" s="6">
        <f t="shared" si="100"/>
        <v>350399061.03286386</v>
      </c>
      <c r="AB438" s="7">
        <f t="shared" si="101"/>
        <v>0.5428452274938032</v>
      </c>
      <c r="AC438" s="7">
        <f t="shared" si="102"/>
        <v>1.5302960527902458</v>
      </c>
      <c r="AD438" s="7">
        <f t="shared" si="103"/>
        <v>0.11625287145441146</v>
      </c>
      <c r="AE438" s="7">
        <f t="shared" si="104"/>
        <v>2.1987661517384605</v>
      </c>
    </row>
    <row r="439" spans="1:31" ht="12.75">
      <c r="A439" s="1" t="s">
        <v>878</v>
      </c>
      <c r="B439" s="1" t="s">
        <v>879</v>
      </c>
      <c r="C439" s="2" t="s">
        <v>834</v>
      </c>
      <c r="D439" s="1"/>
      <c r="E439" s="3">
        <v>1252036242</v>
      </c>
      <c r="F439" s="4">
        <v>90.46</v>
      </c>
      <c r="G439" s="5">
        <f t="shared" si="90"/>
        <v>0.9046</v>
      </c>
      <c r="H439" s="4">
        <v>6361884.15</v>
      </c>
      <c r="I439" s="4">
        <v>639745.42</v>
      </c>
      <c r="J439" s="4">
        <v>226868.42</v>
      </c>
      <c r="K439" s="4">
        <v>160742.47</v>
      </c>
      <c r="L439" s="6">
        <f t="shared" si="91"/>
        <v>7389240.46</v>
      </c>
      <c r="M439" s="4">
        <v>19260786</v>
      </c>
      <c r="N439" s="4">
        <v>0</v>
      </c>
      <c r="O439" s="4">
        <v>0</v>
      </c>
      <c r="P439" s="6">
        <f t="shared" si="92"/>
        <v>19260786</v>
      </c>
      <c r="Q439" s="4">
        <v>5396188</v>
      </c>
      <c r="R439" s="4">
        <v>0</v>
      </c>
      <c r="S439" s="6">
        <f t="shared" si="93"/>
        <v>5396188</v>
      </c>
      <c r="T439" s="6">
        <f t="shared" si="94"/>
        <v>32046214.46</v>
      </c>
      <c r="U439" s="7">
        <f t="shared" si="95"/>
        <v>0.43099295523427833</v>
      </c>
      <c r="V439" s="7">
        <f t="shared" si="96"/>
        <v>1.5383569064448857</v>
      </c>
      <c r="W439" s="7">
        <f t="shared" si="97"/>
        <v>0.5901778408743539</v>
      </c>
      <c r="X439" s="7">
        <f t="shared" si="98"/>
        <v>2.5595277025535177</v>
      </c>
      <c r="Y439" s="36">
        <v>147339.10187667562</v>
      </c>
      <c r="Z439" s="36">
        <f t="shared" si="99"/>
        <v>3771.185129227062</v>
      </c>
      <c r="AA439" s="6">
        <f t="shared" si="100"/>
        <v>1384077207.6055715</v>
      </c>
      <c r="AB439" s="7">
        <f t="shared" si="101"/>
        <v>0.5338748748549405</v>
      </c>
      <c r="AC439" s="7">
        <f t="shared" si="102"/>
        <v>1.3915976575700433</v>
      </c>
      <c r="AD439" s="7">
        <f t="shared" si="103"/>
        <v>0.3898762273049281</v>
      </c>
      <c r="AE439" s="7">
        <f t="shared" si="104"/>
        <v>2.315348759729912</v>
      </c>
    </row>
    <row r="440" spans="1:31" ht="12.75">
      <c r="A440" s="1" t="s">
        <v>880</v>
      </c>
      <c r="B440" s="1" t="s">
        <v>881</v>
      </c>
      <c r="C440" s="2" t="s">
        <v>834</v>
      </c>
      <c r="D440" s="1"/>
      <c r="E440" s="3">
        <v>627116000</v>
      </c>
      <c r="F440" s="4">
        <v>86.73</v>
      </c>
      <c r="G440" s="5">
        <f t="shared" si="90"/>
        <v>0.8673000000000001</v>
      </c>
      <c r="H440" s="4">
        <v>3301002.54</v>
      </c>
      <c r="I440" s="4">
        <v>332057.75</v>
      </c>
      <c r="J440" s="4">
        <v>117790.36</v>
      </c>
      <c r="K440" s="4">
        <v>83777.39</v>
      </c>
      <c r="L440" s="6">
        <f t="shared" si="91"/>
        <v>3834628.04</v>
      </c>
      <c r="M440" s="4">
        <v>6934052</v>
      </c>
      <c r="N440" s="4">
        <v>0</v>
      </c>
      <c r="O440" s="4">
        <v>0</v>
      </c>
      <c r="P440" s="6">
        <f t="shared" si="92"/>
        <v>6934052</v>
      </c>
      <c r="Q440" s="4">
        <v>2495868.71</v>
      </c>
      <c r="R440" s="4">
        <v>0</v>
      </c>
      <c r="S440" s="6">
        <f t="shared" si="93"/>
        <v>2495868.71</v>
      </c>
      <c r="T440" s="6">
        <f t="shared" si="94"/>
        <v>13264548.75</v>
      </c>
      <c r="U440" s="7">
        <f t="shared" si="95"/>
        <v>0.39799155339681974</v>
      </c>
      <c r="V440" s="7">
        <f t="shared" si="96"/>
        <v>1.1057048456744845</v>
      </c>
      <c r="W440" s="7">
        <f t="shared" si="97"/>
        <v>0.6114702925774498</v>
      </c>
      <c r="X440" s="7">
        <f t="shared" si="98"/>
        <v>2.1151666916487537</v>
      </c>
      <c r="Y440" s="36">
        <v>167607.90468986385</v>
      </c>
      <c r="Z440" s="36">
        <f t="shared" si="99"/>
        <v>3545.1865725703897</v>
      </c>
      <c r="AA440" s="6">
        <f t="shared" si="100"/>
        <v>723066989.5076674</v>
      </c>
      <c r="AB440" s="7">
        <f t="shared" si="101"/>
        <v>0.5303281847524223</v>
      </c>
      <c r="AC440" s="7">
        <f t="shared" si="102"/>
        <v>0.9589778126534804</v>
      </c>
      <c r="AD440" s="7">
        <f t="shared" si="103"/>
        <v>0.3451780742610618</v>
      </c>
      <c r="AE440" s="7">
        <f t="shared" si="104"/>
        <v>1.8344840716669646</v>
      </c>
    </row>
    <row r="441" spans="1:31" ht="12.75">
      <c r="A441" s="1" t="s">
        <v>882</v>
      </c>
      <c r="B441" s="1" t="s">
        <v>883</v>
      </c>
      <c r="C441" s="2" t="s">
        <v>834</v>
      </c>
      <c r="D441" s="1"/>
      <c r="E441" s="3">
        <v>223246983</v>
      </c>
      <c r="F441" s="4">
        <v>97.92</v>
      </c>
      <c r="G441" s="5">
        <f t="shared" si="90"/>
        <v>0.9792000000000001</v>
      </c>
      <c r="H441" s="4">
        <v>1095076.16</v>
      </c>
      <c r="I441" s="4">
        <v>110108.36</v>
      </c>
      <c r="J441" s="4">
        <v>39045.19</v>
      </c>
      <c r="K441" s="4">
        <v>27646.32</v>
      </c>
      <c r="L441" s="6">
        <f t="shared" si="91"/>
        <v>1271876.03</v>
      </c>
      <c r="M441" s="4">
        <v>1750468</v>
      </c>
      <c r="N441" s="4">
        <v>1002266.66</v>
      </c>
      <c r="O441" s="4">
        <v>0</v>
      </c>
      <c r="P441" s="6">
        <f t="shared" si="92"/>
        <v>2752734.66</v>
      </c>
      <c r="Q441" s="4">
        <v>1670537.27</v>
      </c>
      <c r="R441" s="4">
        <v>0</v>
      </c>
      <c r="S441" s="6">
        <f t="shared" si="93"/>
        <v>1670537.27</v>
      </c>
      <c r="T441" s="6">
        <f t="shared" si="94"/>
        <v>5695147.960000001</v>
      </c>
      <c r="U441" s="7">
        <f t="shared" si="95"/>
        <v>0.7482910844085181</v>
      </c>
      <c r="V441" s="7">
        <f t="shared" si="96"/>
        <v>1.2330445065857845</v>
      </c>
      <c r="W441" s="7">
        <f t="shared" si="97"/>
        <v>0.5697170071050859</v>
      </c>
      <c r="X441" s="7">
        <f t="shared" si="98"/>
        <v>2.551052598099389</v>
      </c>
      <c r="Y441" s="36">
        <v>78283.55899419729</v>
      </c>
      <c r="Z441" s="36">
        <f t="shared" si="99"/>
        <v>1997.0547656061378</v>
      </c>
      <c r="AA441" s="6">
        <f t="shared" si="100"/>
        <v>227989157.47549018</v>
      </c>
      <c r="AB441" s="7">
        <f t="shared" si="101"/>
        <v>0.5578668933573002</v>
      </c>
      <c r="AC441" s="7">
        <f t="shared" si="102"/>
        <v>1.2073971808488002</v>
      </c>
      <c r="AD441" s="7">
        <f t="shared" si="103"/>
        <v>0.732726629852821</v>
      </c>
      <c r="AE441" s="7">
        <f t="shared" si="104"/>
        <v>2.4979907040589215</v>
      </c>
    </row>
    <row r="442" spans="1:31" ht="12.75">
      <c r="A442" s="1" t="s">
        <v>884</v>
      </c>
      <c r="B442" s="1" t="s">
        <v>885</v>
      </c>
      <c r="C442" s="2" t="s">
        <v>834</v>
      </c>
      <c r="D442" s="1"/>
      <c r="E442" s="3">
        <v>354882053</v>
      </c>
      <c r="F442" s="4">
        <v>95.82</v>
      </c>
      <c r="G442" s="5">
        <f t="shared" si="90"/>
        <v>0.9581999999999999</v>
      </c>
      <c r="H442" s="4">
        <v>1710671.66</v>
      </c>
      <c r="I442" s="4">
        <v>172005.73</v>
      </c>
      <c r="J442" s="4">
        <v>60994.37</v>
      </c>
      <c r="K442" s="4">
        <v>43187.77</v>
      </c>
      <c r="L442" s="6">
        <f t="shared" si="91"/>
        <v>1986859.53</v>
      </c>
      <c r="M442" s="4">
        <v>1092602</v>
      </c>
      <c r="N442" s="4">
        <v>1954170.2</v>
      </c>
      <c r="O442" s="4">
        <v>0</v>
      </c>
      <c r="P442" s="6">
        <f t="shared" si="92"/>
        <v>3046772.2</v>
      </c>
      <c r="Q442" s="4">
        <v>2925000</v>
      </c>
      <c r="R442" s="4">
        <v>0</v>
      </c>
      <c r="S442" s="6">
        <f t="shared" si="93"/>
        <v>2925000</v>
      </c>
      <c r="T442" s="6">
        <f t="shared" si="94"/>
        <v>7958631.73</v>
      </c>
      <c r="U442" s="7">
        <f t="shared" si="95"/>
        <v>0.824217504174549</v>
      </c>
      <c r="V442" s="7">
        <f t="shared" si="96"/>
        <v>0.8585309328110768</v>
      </c>
      <c r="W442" s="7">
        <f t="shared" si="97"/>
        <v>0.5598647531494076</v>
      </c>
      <c r="X442" s="7">
        <f t="shared" si="98"/>
        <v>2.2426131901350335</v>
      </c>
      <c r="Y442" s="36">
        <v>168884.92324561405</v>
      </c>
      <c r="Z442" s="36">
        <f t="shared" si="99"/>
        <v>3787.435564855568</v>
      </c>
      <c r="AA442" s="6">
        <f t="shared" si="100"/>
        <v>370363236.2763515</v>
      </c>
      <c r="AB442" s="7">
        <f t="shared" si="101"/>
        <v>0.5364624064677623</v>
      </c>
      <c r="AC442" s="7">
        <f t="shared" si="102"/>
        <v>0.8226443398195739</v>
      </c>
      <c r="AD442" s="7">
        <f t="shared" si="103"/>
        <v>0.7897652125000527</v>
      </c>
      <c r="AE442" s="7">
        <f t="shared" si="104"/>
        <v>2.1488719587873892</v>
      </c>
    </row>
    <row r="443" spans="1:31" ht="12.75">
      <c r="A443" s="1" t="s">
        <v>886</v>
      </c>
      <c r="B443" s="1" t="s">
        <v>887</v>
      </c>
      <c r="C443" s="2" t="s">
        <v>834</v>
      </c>
      <c r="D443" s="1"/>
      <c r="E443" s="3">
        <v>379762580</v>
      </c>
      <c r="F443" s="4">
        <v>91.58</v>
      </c>
      <c r="G443" s="5">
        <f t="shared" si="90"/>
        <v>0.9158</v>
      </c>
      <c r="H443" s="4">
        <v>1875826.58</v>
      </c>
      <c r="I443" s="4">
        <v>188613.03</v>
      </c>
      <c r="J443" s="4">
        <v>0</v>
      </c>
      <c r="K443" s="4">
        <v>47359.02</v>
      </c>
      <c r="L443" s="6">
        <f t="shared" si="91"/>
        <v>2111798.63</v>
      </c>
      <c r="M443" s="4">
        <v>0</v>
      </c>
      <c r="N443" s="4">
        <v>1506865.62</v>
      </c>
      <c r="O443" s="4">
        <v>381231.18</v>
      </c>
      <c r="P443" s="6">
        <f t="shared" si="92"/>
        <v>1888096.8</v>
      </c>
      <c r="Q443" s="4">
        <v>2080000</v>
      </c>
      <c r="R443" s="4">
        <v>0</v>
      </c>
      <c r="S443" s="6">
        <f t="shared" si="93"/>
        <v>2080000</v>
      </c>
      <c r="T443" s="6">
        <f t="shared" si="94"/>
        <v>6079895.43</v>
      </c>
      <c r="U443" s="7">
        <f t="shared" si="95"/>
        <v>0.5477106248856851</v>
      </c>
      <c r="V443" s="7">
        <f t="shared" si="96"/>
        <v>0.4971782106599339</v>
      </c>
      <c r="W443" s="7">
        <f t="shared" si="97"/>
        <v>0.556083916956747</v>
      </c>
      <c r="X443" s="7">
        <f t="shared" si="98"/>
        <v>1.600972752502366</v>
      </c>
      <c r="Y443" s="36">
        <v>181513.6576787808</v>
      </c>
      <c r="Z443" s="36">
        <f t="shared" si="99"/>
        <v>2905.984201507699</v>
      </c>
      <c r="AA443" s="6">
        <f t="shared" si="100"/>
        <v>414678510.5918323</v>
      </c>
      <c r="AB443" s="7">
        <f t="shared" si="101"/>
        <v>0.5092616511489889</v>
      </c>
      <c r="AC443" s="7">
        <f t="shared" si="102"/>
        <v>0.45531580532236743</v>
      </c>
      <c r="AD443" s="7">
        <f t="shared" si="103"/>
        <v>0.5015933902703105</v>
      </c>
      <c r="AE443" s="7">
        <f t="shared" si="104"/>
        <v>1.4661708467416668</v>
      </c>
    </row>
    <row r="444" spans="1:31" ht="12.75">
      <c r="A444" s="1" t="s">
        <v>888</v>
      </c>
      <c r="B444" s="1" t="s">
        <v>889</v>
      </c>
      <c r="C444" s="2" t="s">
        <v>834</v>
      </c>
      <c r="D444" s="1"/>
      <c r="E444" s="3">
        <v>94301547</v>
      </c>
      <c r="F444" s="4">
        <v>92.44</v>
      </c>
      <c r="G444" s="5">
        <f t="shared" si="90"/>
        <v>0.9244</v>
      </c>
      <c r="H444" s="4">
        <v>483481.25</v>
      </c>
      <c r="I444" s="4">
        <v>48613.87</v>
      </c>
      <c r="J444" s="4">
        <v>17238.63</v>
      </c>
      <c r="K444" s="4">
        <v>12206.69</v>
      </c>
      <c r="L444" s="6">
        <f t="shared" si="91"/>
        <v>561540.44</v>
      </c>
      <c r="M444" s="4">
        <v>0</v>
      </c>
      <c r="N444" s="4">
        <v>1335442.27</v>
      </c>
      <c r="O444" s="4">
        <v>0</v>
      </c>
      <c r="P444" s="6">
        <f t="shared" si="92"/>
        <v>1335442.27</v>
      </c>
      <c r="Q444" s="4">
        <v>850158.19</v>
      </c>
      <c r="R444" s="4">
        <v>0</v>
      </c>
      <c r="S444" s="6">
        <f t="shared" si="93"/>
        <v>850158.19</v>
      </c>
      <c r="T444" s="6">
        <f t="shared" si="94"/>
        <v>2747140.9</v>
      </c>
      <c r="U444" s="7">
        <f t="shared" si="95"/>
        <v>0.901531541152766</v>
      </c>
      <c r="V444" s="7">
        <f t="shared" si="96"/>
        <v>1.4161403629995593</v>
      </c>
      <c r="W444" s="7">
        <f t="shared" si="97"/>
        <v>0.5954732004555555</v>
      </c>
      <c r="X444" s="7">
        <f t="shared" si="98"/>
        <v>2.9131451046078807</v>
      </c>
      <c r="Y444" s="36">
        <v>72804.58801498127</v>
      </c>
      <c r="Z444" s="36">
        <f t="shared" si="99"/>
        <v>2120.903291688363</v>
      </c>
      <c r="AA444" s="6">
        <f t="shared" si="100"/>
        <v>102013789.48507139</v>
      </c>
      <c r="AB444" s="7">
        <f t="shared" si="101"/>
        <v>0.5504554265011157</v>
      </c>
      <c r="AC444" s="7">
        <f t="shared" si="102"/>
        <v>1.3090801515567927</v>
      </c>
      <c r="AD444" s="7">
        <f t="shared" si="103"/>
        <v>0.833375756641617</v>
      </c>
      <c r="AE444" s="7">
        <f t="shared" si="104"/>
        <v>2.6929113346995255</v>
      </c>
    </row>
    <row r="445" spans="1:31" ht="12.75">
      <c r="A445" s="1" t="s">
        <v>890</v>
      </c>
      <c r="B445" s="1" t="s">
        <v>891</v>
      </c>
      <c r="C445" s="2" t="s">
        <v>834</v>
      </c>
      <c r="D445" s="1"/>
      <c r="E445" s="3">
        <v>1489934401</v>
      </c>
      <c r="F445" s="4">
        <v>92.55</v>
      </c>
      <c r="G445" s="5">
        <f t="shared" si="90"/>
        <v>0.9255</v>
      </c>
      <c r="H445" s="4">
        <v>7373867.34</v>
      </c>
      <c r="I445" s="4">
        <v>741442.18</v>
      </c>
      <c r="J445" s="4">
        <v>262920.56</v>
      </c>
      <c r="K445" s="4">
        <v>186187.17</v>
      </c>
      <c r="L445" s="6">
        <f t="shared" si="91"/>
        <v>8564417.25</v>
      </c>
      <c r="M445" s="4">
        <v>11298172</v>
      </c>
      <c r="N445" s="4">
        <v>5352877.05</v>
      </c>
      <c r="O445" s="4">
        <v>0</v>
      </c>
      <c r="P445" s="6">
        <f t="shared" si="92"/>
        <v>16651049.05</v>
      </c>
      <c r="Q445" s="4">
        <v>10613660.44</v>
      </c>
      <c r="R445" s="4">
        <v>0</v>
      </c>
      <c r="S445" s="6">
        <f t="shared" si="93"/>
        <v>10613660.44</v>
      </c>
      <c r="T445" s="6">
        <f t="shared" si="94"/>
        <v>35829126.74</v>
      </c>
      <c r="U445" s="7">
        <f t="shared" si="95"/>
        <v>0.7123575664053682</v>
      </c>
      <c r="V445" s="7">
        <f t="shared" si="96"/>
        <v>1.1175692727696136</v>
      </c>
      <c r="W445" s="7">
        <f t="shared" si="97"/>
        <v>0.5748184110825159</v>
      </c>
      <c r="X445" s="7">
        <f t="shared" si="98"/>
        <v>2.404745250257498</v>
      </c>
      <c r="Y445" s="36">
        <v>116149.92876816411</v>
      </c>
      <c r="Z445" s="36">
        <f t="shared" si="99"/>
        <v>2793.109895229894</v>
      </c>
      <c r="AA445" s="6">
        <f t="shared" si="100"/>
        <v>1609869693.1388438</v>
      </c>
      <c r="AB445" s="7">
        <f t="shared" si="101"/>
        <v>0.5319944394568684</v>
      </c>
      <c r="AC445" s="7">
        <f t="shared" si="102"/>
        <v>1.0343103619482774</v>
      </c>
      <c r="AD445" s="7">
        <f t="shared" si="103"/>
        <v>0.6592869277081682</v>
      </c>
      <c r="AE445" s="7">
        <f t="shared" si="104"/>
        <v>2.2255917291133147</v>
      </c>
    </row>
    <row r="446" spans="1:31" ht="12.75">
      <c r="A446" s="1" t="s">
        <v>892</v>
      </c>
      <c r="B446" s="1" t="s">
        <v>893</v>
      </c>
      <c r="C446" s="2" t="s">
        <v>834</v>
      </c>
      <c r="D446" s="1"/>
      <c r="E446" s="3">
        <v>468096732</v>
      </c>
      <c r="F446" s="4">
        <v>92.75</v>
      </c>
      <c r="G446" s="5">
        <f t="shared" si="90"/>
        <v>0.9275</v>
      </c>
      <c r="H446" s="4">
        <v>2262327.25</v>
      </c>
      <c r="I446" s="4">
        <v>227482.96</v>
      </c>
      <c r="J446" s="4">
        <v>0</v>
      </c>
      <c r="K446" s="4">
        <v>57169.04</v>
      </c>
      <c r="L446" s="6">
        <f t="shared" si="91"/>
        <v>2546979.25</v>
      </c>
      <c r="M446" s="4">
        <v>0</v>
      </c>
      <c r="N446" s="4">
        <v>1890654.88</v>
      </c>
      <c r="O446" s="4">
        <v>459737.2</v>
      </c>
      <c r="P446" s="6">
        <f t="shared" si="92"/>
        <v>2350392.08</v>
      </c>
      <c r="Q446" s="4">
        <v>2185300</v>
      </c>
      <c r="R446" s="4">
        <v>0</v>
      </c>
      <c r="S446" s="6">
        <f t="shared" si="93"/>
        <v>2185300</v>
      </c>
      <c r="T446" s="6">
        <f t="shared" si="94"/>
        <v>7082671.33</v>
      </c>
      <c r="U446" s="7">
        <f t="shared" si="95"/>
        <v>0.46684795056420086</v>
      </c>
      <c r="V446" s="7">
        <f t="shared" si="96"/>
        <v>0.5021167462455175</v>
      </c>
      <c r="W446" s="7">
        <f t="shared" si="97"/>
        <v>0.5441138713183752</v>
      </c>
      <c r="X446" s="7">
        <f t="shared" si="98"/>
        <v>1.5130785681280936</v>
      </c>
      <c r="Y446" s="36">
        <v>206662.83100625902</v>
      </c>
      <c r="Z446" s="36">
        <f t="shared" si="99"/>
        <v>3126.971004242486</v>
      </c>
      <c r="AA446" s="6">
        <f t="shared" si="100"/>
        <v>504686503.5040431</v>
      </c>
      <c r="AB446" s="7">
        <f t="shared" si="101"/>
        <v>0.5046656156477931</v>
      </c>
      <c r="AC446" s="7">
        <f t="shared" si="102"/>
        <v>0.4657132821427175</v>
      </c>
      <c r="AD446" s="7">
        <f t="shared" si="103"/>
        <v>0.4330014741482964</v>
      </c>
      <c r="AE446" s="7">
        <f t="shared" si="104"/>
        <v>1.403380371938807</v>
      </c>
    </row>
    <row r="447" spans="1:31" ht="12.75">
      <c r="A447" s="1" t="s">
        <v>894</v>
      </c>
      <c r="B447" s="1" t="s">
        <v>895</v>
      </c>
      <c r="C447" s="2" t="s">
        <v>834</v>
      </c>
      <c r="D447" s="1"/>
      <c r="E447" s="3">
        <v>161806279</v>
      </c>
      <c r="F447" s="4">
        <v>96.44</v>
      </c>
      <c r="G447" s="5">
        <f t="shared" si="90"/>
        <v>0.9643999999999999</v>
      </c>
      <c r="H447" s="4">
        <v>788247.64</v>
      </c>
      <c r="I447" s="4">
        <v>79256.64</v>
      </c>
      <c r="J447" s="4">
        <v>98451.28</v>
      </c>
      <c r="K447" s="4">
        <v>19922.04</v>
      </c>
      <c r="L447" s="6">
        <f t="shared" si="91"/>
        <v>985877.6000000001</v>
      </c>
      <c r="M447" s="4">
        <v>1328835</v>
      </c>
      <c r="N447" s="4">
        <v>1181241.37</v>
      </c>
      <c r="O447" s="4">
        <v>0</v>
      </c>
      <c r="P447" s="6">
        <f t="shared" si="92"/>
        <v>2510076.37</v>
      </c>
      <c r="Q447" s="4">
        <v>1197568.17</v>
      </c>
      <c r="R447" s="4">
        <v>0</v>
      </c>
      <c r="S447" s="6">
        <f t="shared" si="93"/>
        <v>1197568.17</v>
      </c>
      <c r="T447" s="6">
        <f t="shared" si="94"/>
        <v>4693522.140000001</v>
      </c>
      <c r="U447" s="7">
        <f t="shared" si="95"/>
        <v>0.7401246585739729</v>
      </c>
      <c r="V447" s="7">
        <f t="shared" si="96"/>
        <v>1.5512848979117801</v>
      </c>
      <c r="W447" s="7">
        <f t="shared" si="97"/>
        <v>0.6092950200035192</v>
      </c>
      <c r="X447" s="7">
        <f t="shared" si="98"/>
        <v>2.9007045764892725</v>
      </c>
      <c r="Y447" s="36">
        <v>85006.60621761659</v>
      </c>
      <c r="Z447" s="36">
        <f t="shared" si="99"/>
        <v>2465.790516872619</v>
      </c>
      <c r="AA447" s="6">
        <f t="shared" si="100"/>
        <v>167779219.20364994</v>
      </c>
      <c r="AB447" s="7">
        <f t="shared" si="101"/>
        <v>0.587604117291394</v>
      </c>
      <c r="AC447" s="7">
        <f t="shared" si="102"/>
        <v>1.4960591555461207</v>
      </c>
      <c r="AD447" s="7">
        <f t="shared" si="103"/>
        <v>0.7137762207287395</v>
      </c>
      <c r="AE447" s="7">
        <f t="shared" si="104"/>
        <v>2.7974394935662543</v>
      </c>
    </row>
    <row r="448" spans="1:31" ht="12.75">
      <c r="A448" s="1" t="s">
        <v>896</v>
      </c>
      <c r="B448" s="1" t="s">
        <v>897</v>
      </c>
      <c r="C448" s="2" t="s">
        <v>834</v>
      </c>
      <c r="D448" s="1"/>
      <c r="E448" s="3">
        <v>556559425</v>
      </c>
      <c r="F448" s="4">
        <v>93.63</v>
      </c>
      <c r="G448" s="5">
        <f t="shared" si="90"/>
        <v>0.9362999999999999</v>
      </c>
      <c r="H448" s="4">
        <v>2761154.25</v>
      </c>
      <c r="I448" s="4">
        <v>277633.72</v>
      </c>
      <c r="J448" s="10">
        <v>28105.26</v>
      </c>
      <c r="K448" s="4">
        <v>69722.08</v>
      </c>
      <c r="L448" s="6">
        <f t="shared" si="91"/>
        <v>3136615.3099999996</v>
      </c>
      <c r="M448" s="4">
        <v>10529578</v>
      </c>
      <c r="N448" s="4">
        <v>0</v>
      </c>
      <c r="O448" s="4">
        <v>0</v>
      </c>
      <c r="P448" s="6">
        <f t="shared" si="92"/>
        <v>10529578</v>
      </c>
      <c r="Q448" s="4">
        <v>4151638.26</v>
      </c>
      <c r="R448" s="4">
        <v>0</v>
      </c>
      <c r="S448" s="6">
        <f t="shared" si="93"/>
        <v>4151638.26</v>
      </c>
      <c r="T448" s="6">
        <f t="shared" si="94"/>
        <v>17817831.57</v>
      </c>
      <c r="U448" s="7">
        <f t="shared" si="95"/>
        <v>0.7459469867031718</v>
      </c>
      <c r="V448" s="7">
        <f t="shared" si="96"/>
        <v>1.89190543309908</v>
      </c>
      <c r="W448" s="7">
        <f t="shared" si="97"/>
        <v>0.5635724001978764</v>
      </c>
      <c r="X448" s="7">
        <f t="shared" si="98"/>
        <v>3.201424820000129</v>
      </c>
      <c r="Y448" s="36">
        <v>94418.76530612246</v>
      </c>
      <c r="Z448" s="36">
        <f t="shared" si="99"/>
        <v>3022.745787247875</v>
      </c>
      <c r="AA448" s="6">
        <f t="shared" si="100"/>
        <v>594424249.7062907</v>
      </c>
      <c r="AB448" s="7">
        <f t="shared" si="101"/>
        <v>0.5276728383052717</v>
      </c>
      <c r="AC448" s="7">
        <f t="shared" si="102"/>
        <v>1.7713910570106688</v>
      </c>
      <c r="AD448" s="7">
        <f t="shared" si="103"/>
        <v>0.6984301636501798</v>
      </c>
      <c r="AE448" s="7">
        <f t="shared" si="104"/>
        <v>2.9974940589661205</v>
      </c>
    </row>
    <row r="449" spans="1:31" ht="12.75">
      <c r="A449" s="1" t="s">
        <v>898</v>
      </c>
      <c r="B449" s="1" t="s">
        <v>899</v>
      </c>
      <c r="C449" s="2" t="s">
        <v>900</v>
      </c>
      <c r="D449" s="1"/>
      <c r="E449" s="3">
        <v>415695548</v>
      </c>
      <c r="F449" s="4">
        <v>91</v>
      </c>
      <c r="G449" s="5">
        <f t="shared" si="90"/>
        <v>0.91</v>
      </c>
      <c r="H449" s="4">
        <v>2702893.17</v>
      </c>
      <c r="I449" s="4">
        <v>0</v>
      </c>
      <c r="J449" s="4">
        <v>0</v>
      </c>
      <c r="K449" s="4">
        <v>4430.23</v>
      </c>
      <c r="L449" s="6">
        <f t="shared" si="91"/>
        <v>2707323.4</v>
      </c>
      <c r="M449" s="4">
        <v>7679311</v>
      </c>
      <c r="N449" s="4">
        <v>0</v>
      </c>
      <c r="O449" s="4">
        <v>0</v>
      </c>
      <c r="P449" s="6">
        <f t="shared" si="92"/>
        <v>7679311</v>
      </c>
      <c r="Q449" s="4">
        <v>3749577</v>
      </c>
      <c r="R449" s="4">
        <v>0</v>
      </c>
      <c r="S449" s="6">
        <f t="shared" si="93"/>
        <v>3749577</v>
      </c>
      <c r="T449" s="6">
        <f t="shared" si="94"/>
        <v>14136211.4</v>
      </c>
      <c r="U449" s="7">
        <f t="shared" si="95"/>
        <v>0.9020007594596612</v>
      </c>
      <c r="V449" s="7">
        <f t="shared" si="96"/>
        <v>1.8473402077426144</v>
      </c>
      <c r="W449" s="7">
        <f t="shared" si="97"/>
        <v>0.6512755339876769</v>
      </c>
      <c r="X449" s="7">
        <f t="shared" si="98"/>
        <v>3.400616501189953</v>
      </c>
      <c r="Y449" s="36">
        <v>144023.7978810106</v>
      </c>
      <c r="Z449" s="36">
        <f t="shared" si="99"/>
        <v>4897.697036382112</v>
      </c>
      <c r="AA449" s="6">
        <f t="shared" si="100"/>
        <v>456808294.5054945</v>
      </c>
      <c r="AB449" s="7">
        <f t="shared" si="101"/>
        <v>0.592660735928786</v>
      </c>
      <c r="AC449" s="7">
        <f t="shared" si="102"/>
        <v>1.6810795890457795</v>
      </c>
      <c r="AD449" s="7">
        <f t="shared" si="103"/>
        <v>0.8208206911082917</v>
      </c>
      <c r="AE449" s="7">
        <f t="shared" si="104"/>
        <v>3.094561016082857</v>
      </c>
    </row>
    <row r="450" spans="1:31" ht="12.75">
      <c r="A450" s="1" t="s">
        <v>901</v>
      </c>
      <c r="B450" s="1" t="s">
        <v>902</v>
      </c>
      <c r="C450" s="2" t="s">
        <v>900</v>
      </c>
      <c r="D450" s="1"/>
      <c r="E450" s="3">
        <v>5046428463</v>
      </c>
      <c r="F450" s="4">
        <v>101.34</v>
      </c>
      <c r="G450" s="5">
        <f aca="true" t="shared" si="105" ref="G450:G513">F450/100</f>
        <v>1.0134</v>
      </c>
      <c r="H450" s="4">
        <v>30115489.1</v>
      </c>
      <c r="I450" s="4">
        <v>0</v>
      </c>
      <c r="J450" s="4">
        <v>0</v>
      </c>
      <c r="K450" s="4">
        <v>49484.65</v>
      </c>
      <c r="L450" s="6">
        <f aca="true" t="shared" si="106" ref="L450:L513">SUM(H450:K450)</f>
        <v>30164973.75</v>
      </c>
      <c r="M450" s="4">
        <v>68188101</v>
      </c>
      <c r="N450" s="4">
        <v>0</v>
      </c>
      <c r="O450" s="4">
        <v>250990</v>
      </c>
      <c r="P450" s="6">
        <f>SUM(M450:O450)</f>
        <v>68439091</v>
      </c>
      <c r="Q450" s="4">
        <v>33869438.01</v>
      </c>
      <c r="R450" s="4">
        <v>0</v>
      </c>
      <c r="S450" s="6">
        <f aca="true" t="shared" si="107" ref="S450:S513">Q450+R450</f>
        <v>33869438.01</v>
      </c>
      <c r="T450" s="6">
        <f aca="true" t="shared" si="108" ref="T450:T513">L450+P450+S450</f>
        <v>132473502.75999999</v>
      </c>
      <c r="U450" s="7">
        <f aca="true" t="shared" si="109" ref="U450:U513">(S450/E450)*100</f>
        <v>0.6711566062677385</v>
      </c>
      <c r="V450" s="7">
        <f aca="true" t="shared" si="110" ref="V450:V466">(P450/E450)*100</f>
        <v>1.356188668912872</v>
      </c>
      <c r="W450" s="7">
        <f aca="true" t="shared" si="111" ref="W450:W466">(L450/E450)*100</f>
        <v>0.5977489618879395</v>
      </c>
      <c r="X450" s="7">
        <f aca="true" t="shared" si="112" ref="X450:X466">(T450/E450)*100</f>
        <v>2.62509423706855</v>
      </c>
      <c r="Y450" s="36">
        <v>171292.0632574638</v>
      </c>
      <c r="Z450" s="36">
        <f aca="true" t="shared" si="113" ref="Z450:Z513">(Y450/100)*X450</f>
        <v>4496.578081127497</v>
      </c>
      <c r="AA450" s="6">
        <f aca="true" t="shared" si="114" ref="AA450:AA513">E450/G450</f>
        <v>4979700476.61338</v>
      </c>
      <c r="AB450" s="7">
        <f aca="true" t="shared" si="115" ref="AB450:AB513">(L450/AA450)*100</f>
        <v>0.605758797977238</v>
      </c>
      <c r="AC450" s="7">
        <f aca="true" t="shared" si="116" ref="AC450:AC513">(P450/AA450)*100</f>
        <v>1.3743615970763046</v>
      </c>
      <c r="AD450" s="7">
        <f aca="true" t="shared" si="117" ref="AD450:AD513">(Q450/AA450)*100</f>
        <v>0.6801501047917263</v>
      </c>
      <c r="AE450" s="7">
        <f aca="true" t="shared" si="118" ref="AE450:AE513">(T450/AA450)*100</f>
        <v>2.6602704998452684</v>
      </c>
    </row>
    <row r="451" spans="1:31" ht="12.75">
      <c r="A451" s="1" t="s">
        <v>903</v>
      </c>
      <c r="B451" s="1" t="s">
        <v>904</v>
      </c>
      <c r="C451" s="2" t="s">
        <v>900</v>
      </c>
      <c r="D451" s="1"/>
      <c r="E451" s="3">
        <v>325693971</v>
      </c>
      <c r="F451" s="4">
        <v>99.78</v>
      </c>
      <c r="G451" s="5">
        <f t="shared" si="105"/>
        <v>0.9978</v>
      </c>
      <c r="H451" s="4">
        <v>1879091.84</v>
      </c>
      <c r="I451" s="4">
        <v>0</v>
      </c>
      <c r="J451" s="4">
        <v>0</v>
      </c>
      <c r="K451" s="4">
        <v>3098.77</v>
      </c>
      <c r="L451" s="6">
        <f t="shared" si="106"/>
        <v>1882190.61</v>
      </c>
      <c r="M451" s="4">
        <v>3555862</v>
      </c>
      <c r="N451" s="4">
        <v>1491465.27</v>
      </c>
      <c r="O451" s="4">
        <v>0</v>
      </c>
      <c r="P451" s="6">
        <f>SUM(M451:O451)</f>
        <v>5047327.27</v>
      </c>
      <c r="Q451" s="4">
        <v>3060750</v>
      </c>
      <c r="R451" s="4">
        <v>0</v>
      </c>
      <c r="S451" s="6">
        <f t="shared" si="107"/>
        <v>3060750</v>
      </c>
      <c r="T451" s="6">
        <f t="shared" si="108"/>
        <v>9990267.879999999</v>
      </c>
      <c r="U451" s="7">
        <f t="shared" si="109"/>
        <v>0.9397625601119893</v>
      </c>
      <c r="V451" s="7">
        <f t="shared" si="110"/>
        <v>1.5497146767877996</v>
      </c>
      <c r="W451" s="7">
        <f t="shared" si="111"/>
        <v>0.5779015817274678</v>
      </c>
      <c r="X451" s="7">
        <f t="shared" si="112"/>
        <v>3.0673788186272564</v>
      </c>
      <c r="Y451" s="36">
        <v>158608.16199376946</v>
      </c>
      <c r="Z451" s="36">
        <f t="shared" si="113"/>
        <v>4865.11316561089</v>
      </c>
      <c r="AA451" s="6">
        <f t="shared" si="114"/>
        <v>326412077.57065547</v>
      </c>
      <c r="AB451" s="7">
        <f t="shared" si="115"/>
        <v>0.5766301982476673</v>
      </c>
      <c r="AC451" s="7">
        <f t="shared" si="116"/>
        <v>1.5463053044988664</v>
      </c>
      <c r="AD451" s="7">
        <f t="shared" si="117"/>
        <v>0.9376950824797429</v>
      </c>
      <c r="AE451" s="7">
        <f t="shared" si="118"/>
        <v>3.060630585226276</v>
      </c>
    </row>
    <row r="452" spans="1:31" ht="12.75">
      <c r="A452" s="1" t="s">
        <v>905</v>
      </c>
      <c r="B452" s="1" t="s">
        <v>906</v>
      </c>
      <c r="C452" s="2" t="s">
        <v>900</v>
      </c>
      <c r="D452" s="1"/>
      <c r="E452" s="3">
        <v>1191572676</v>
      </c>
      <c r="F452" s="4">
        <v>92.59</v>
      </c>
      <c r="G452" s="5">
        <f t="shared" si="105"/>
        <v>0.9259000000000001</v>
      </c>
      <c r="H452" s="4">
        <v>7648362.27</v>
      </c>
      <c r="I452" s="4">
        <v>0</v>
      </c>
      <c r="J452" s="4">
        <v>0</v>
      </c>
      <c r="K452" s="4">
        <v>12496.65</v>
      </c>
      <c r="L452" s="6">
        <f t="shared" si="106"/>
        <v>7660858.92</v>
      </c>
      <c r="M452" s="4">
        <v>18667282</v>
      </c>
      <c r="N452" s="4">
        <v>0</v>
      </c>
      <c r="O452" s="4">
        <v>0</v>
      </c>
      <c r="P452" s="6">
        <f>SUM(M452:O452)</f>
        <v>18667282</v>
      </c>
      <c r="Q452" s="4">
        <v>6769341</v>
      </c>
      <c r="R452" s="4">
        <v>0</v>
      </c>
      <c r="S452" s="6">
        <f t="shared" si="107"/>
        <v>6769341</v>
      </c>
      <c r="T452" s="6">
        <f t="shared" si="108"/>
        <v>33097481.92</v>
      </c>
      <c r="U452" s="7">
        <f t="shared" si="109"/>
        <v>0.5681013954368319</v>
      </c>
      <c r="V452" s="7">
        <f t="shared" si="110"/>
        <v>1.566608766379601</v>
      </c>
      <c r="W452" s="7">
        <f t="shared" si="111"/>
        <v>0.6429199892126428</v>
      </c>
      <c r="X452" s="7">
        <f t="shared" si="112"/>
        <v>2.777630151029076</v>
      </c>
      <c r="Y452" s="36">
        <v>180306.40112464855</v>
      </c>
      <c r="Z452" s="36">
        <f t="shared" si="113"/>
        <v>5008.244961873667</v>
      </c>
      <c r="AA452" s="6">
        <f t="shared" si="114"/>
        <v>1286934524.2466788</v>
      </c>
      <c r="AB452" s="7">
        <f t="shared" si="115"/>
        <v>0.595279618011986</v>
      </c>
      <c r="AC452" s="7">
        <f t="shared" si="116"/>
        <v>1.4505230567908727</v>
      </c>
      <c r="AD452" s="7">
        <f t="shared" si="117"/>
        <v>0.5260050820349628</v>
      </c>
      <c r="AE452" s="7">
        <f t="shared" si="118"/>
        <v>2.5718077568378215</v>
      </c>
    </row>
    <row r="453" spans="1:31" ht="12.75">
      <c r="A453" s="1" t="s">
        <v>907</v>
      </c>
      <c r="B453" s="1" t="s">
        <v>908</v>
      </c>
      <c r="C453" s="2" t="s">
        <v>900</v>
      </c>
      <c r="D453" s="1"/>
      <c r="E453" s="3">
        <v>720619977</v>
      </c>
      <c r="F453" s="4">
        <v>73.43</v>
      </c>
      <c r="G453" s="5">
        <f t="shared" si="105"/>
        <v>0.7343000000000001</v>
      </c>
      <c r="H453" s="4">
        <v>5616383.29</v>
      </c>
      <c r="I453" s="4">
        <v>0</v>
      </c>
      <c r="J453" s="4">
        <v>0</v>
      </c>
      <c r="K453" s="4">
        <v>9263.83</v>
      </c>
      <c r="L453" s="6">
        <f t="shared" si="106"/>
        <v>5625647.12</v>
      </c>
      <c r="M453" s="4">
        <v>5677701</v>
      </c>
      <c r="N453" s="4">
        <v>3934308.28</v>
      </c>
      <c r="O453" s="4">
        <v>0</v>
      </c>
      <c r="P453" s="6">
        <f>SUM(M453:O453)</f>
        <v>9612009.28</v>
      </c>
      <c r="Q453" s="4">
        <v>4921096</v>
      </c>
      <c r="R453" s="4">
        <v>0</v>
      </c>
      <c r="S453" s="6">
        <f t="shared" si="107"/>
        <v>4921096</v>
      </c>
      <c r="T453" s="6">
        <f t="shared" si="108"/>
        <v>20158752.4</v>
      </c>
      <c r="U453" s="7">
        <f t="shared" si="109"/>
        <v>0.6828975267223268</v>
      </c>
      <c r="V453" s="7">
        <f t="shared" si="110"/>
        <v>1.3338527360864434</v>
      </c>
      <c r="W453" s="7">
        <f t="shared" si="111"/>
        <v>0.780667661118698</v>
      </c>
      <c r="X453" s="7">
        <f t="shared" si="112"/>
        <v>2.797417923927468</v>
      </c>
      <c r="Y453" s="36">
        <v>142113.93239901072</v>
      </c>
      <c r="Z453" s="36">
        <f t="shared" si="113"/>
        <v>3975.5206173280912</v>
      </c>
      <c r="AA453" s="6">
        <f t="shared" si="114"/>
        <v>981369980.9342229</v>
      </c>
      <c r="AB453" s="7">
        <f t="shared" si="115"/>
        <v>0.5732442635594601</v>
      </c>
      <c r="AC453" s="7">
        <f t="shared" si="116"/>
        <v>0.9794480641082756</v>
      </c>
      <c r="AD453" s="7">
        <f t="shared" si="117"/>
        <v>0.5014516538722046</v>
      </c>
      <c r="AE453" s="7">
        <f t="shared" si="118"/>
        <v>2.0541439815399403</v>
      </c>
    </row>
    <row r="454" spans="1:31" ht="12.75">
      <c r="A454" s="1" t="s">
        <v>909</v>
      </c>
      <c r="B454" s="1" t="s">
        <v>910</v>
      </c>
      <c r="C454" s="2" t="s">
        <v>900</v>
      </c>
      <c r="D454" s="1"/>
      <c r="E454" s="3">
        <v>348391780</v>
      </c>
      <c r="F454" s="4">
        <v>57.61</v>
      </c>
      <c r="G454" s="5">
        <f t="shared" si="105"/>
        <v>0.5761</v>
      </c>
      <c r="H454" s="4">
        <v>3550754.88</v>
      </c>
      <c r="I454" s="4">
        <v>0</v>
      </c>
      <c r="J454" s="4">
        <v>0</v>
      </c>
      <c r="K454" s="4">
        <v>5784.18</v>
      </c>
      <c r="L454" s="6">
        <f t="shared" si="106"/>
        <v>3556539.06</v>
      </c>
      <c r="M454" s="4">
        <v>4061248</v>
      </c>
      <c r="N454" s="4">
        <v>2585300.42</v>
      </c>
      <c r="O454" s="4">
        <v>0</v>
      </c>
      <c r="P454" s="6">
        <f>SUM(M454:O454)</f>
        <v>6646548.42</v>
      </c>
      <c r="Q454" s="4">
        <v>4381290</v>
      </c>
      <c r="R454" s="4">
        <v>0</v>
      </c>
      <c r="S454" s="6">
        <f t="shared" si="107"/>
        <v>4381290</v>
      </c>
      <c r="T454" s="6">
        <f t="shared" si="108"/>
        <v>14584377.48</v>
      </c>
      <c r="U454" s="7">
        <f t="shared" si="109"/>
        <v>1.2575755949236231</v>
      </c>
      <c r="V454" s="7">
        <f t="shared" si="110"/>
        <v>1.907779919491786</v>
      </c>
      <c r="W454" s="7">
        <f t="shared" si="111"/>
        <v>1.0208447110893375</v>
      </c>
      <c r="X454" s="7">
        <f t="shared" si="112"/>
        <v>4.186200225504747</v>
      </c>
      <c r="Y454" s="36">
        <v>129991.73519736843</v>
      </c>
      <c r="Z454" s="36">
        <f t="shared" si="113"/>
        <v>5441.71431196977</v>
      </c>
      <c r="AA454" s="6">
        <f t="shared" si="114"/>
        <v>604741850.3731991</v>
      </c>
      <c r="AB454" s="7">
        <f t="shared" si="115"/>
        <v>0.5881086380585673</v>
      </c>
      <c r="AC454" s="7">
        <f t="shared" si="116"/>
        <v>1.0990720116192179</v>
      </c>
      <c r="AD454" s="7">
        <f t="shared" si="117"/>
        <v>0.7244893002354993</v>
      </c>
      <c r="AE454" s="7">
        <f t="shared" si="118"/>
        <v>2.4116699499132843</v>
      </c>
    </row>
    <row r="455" spans="1:31" ht="12.75">
      <c r="A455" s="1" t="s">
        <v>911</v>
      </c>
      <c r="B455" s="1" t="s">
        <v>912</v>
      </c>
      <c r="C455" s="2" t="s">
        <v>900</v>
      </c>
      <c r="D455" s="3" t="s">
        <v>57</v>
      </c>
      <c r="E455" s="3">
        <v>1327774800</v>
      </c>
      <c r="F455" s="4">
        <v>97.83</v>
      </c>
      <c r="G455" s="5">
        <f t="shared" si="105"/>
        <v>0.9783</v>
      </c>
      <c r="H455" s="4">
        <v>8357929.6</v>
      </c>
      <c r="I455" s="4">
        <v>0</v>
      </c>
      <c r="J455" s="4">
        <v>0</v>
      </c>
      <c r="K455" s="4">
        <v>13672.49</v>
      </c>
      <c r="L455" s="6">
        <f t="shared" si="106"/>
        <v>8371602.09</v>
      </c>
      <c r="M455" s="4">
        <v>14728773.5</v>
      </c>
      <c r="N455" s="4">
        <v>0</v>
      </c>
      <c r="O455" s="4">
        <v>0</v>
      </c>
      <c r="P455" s="6">
        <f>SUM(M455:O455)</f>
        <v>14728773.5</v>
      </c>
      <c r="Q455" s="4">
        <v>30402347</v>
      </c>
      <c r="R455" s="4">
        <v>0</v>
      </c>
      <c r="S455" s="6">
        <f t="shared" si="107"/>
        <v>30402347</v>
      </c>
      <c r="T455" s="6">
        <f t="shared" si="108"/>
        <v>53502722.59</v>
      </c>
      <c r="U455" s="7">
        <f t="shared" si="109"/>
        <v>2.2897216455682092</v>
      </c>
      <c r="V455" s="7">
        <f t="shared" si="110"/>
        <v>1.1092825003155655</v>
      </c>
      <c r="W455" s="7">
        <f t="shared" si="111"/>
        <v>0.6304986425408887</v>
      </c>
      <c r="X455" s="7">
        <f t="shared" si="112"/>
        <v>4.029502788424664</v>
      </c>
      <c r="Y455" s="36">
        <v>124122.54628871047</v>
      </c>
      <c r="Z455" s="36">
        <f t="shared" si="113"/>
        <v>5001.5214637672825</v>
      </c>
      <c r="AA455" s="6">
        <f t="shared" si="114"/>
        <v>1357226617.6019626</v>
      </c>
      <c r="AB455" s="7">
        <f t="shared" si="115"/>
        <v>0.6168168219977515</v>
      </c>
      <c r="AC455" s="7">
        <f t="shared" si="116"/>
        <v>1.0852110700587179</v>
      </c>
      <c r="AD455" s="7">
        <f t="shared" si="117"/>
        <v>2.240034685859379</v>
      </c>
      <c r="AE455" s="7">
        <f t="shared" si="118"/>
        <v>3.942062577915849</v>
      </c>
    </row>
    <row r="456" spans="1:31" ht="12.75">
      <c r="A456" s="1" t="s">
        <v>913</v>
      </c>
      <c r="B456" s="1" t="s">
        <v>914</v>
      </c>
      <c r="C456" s="2" t="s">
        <v>900</v>
      </c>
      <c r="D456" s="3" t="s">
        <v>57</v>
      </c>
      <c r="E456" s="3">
        <v>588757121</v>
      </c>
      <c r="F456" s="4">
        <v>19.9</v>
      </c>
      <c r="G456" s="5">
        <f t="shared" si="105"/>
        <v>0.19899999999999998</v>
      </c>
      <c r="H456" s="4">
        <v>16616765.41</v>
      </c>
      <c r="I456" s="4">
        <v>0</v>
      </c>
      <c r="J456" s="4">
        <v>0</v>
      </c>
      <c r="K456" s="4">
        <v>28247.02</v>
      </c>
      <c r="L456" s="6">
        <f t="shared" si="106"/>
        <v>16645012.43</v>
      </c>
      <c r="M456" s="4">
        <v>36016971</v>
      </c>
      <c r="N456" s="4">
        <v>0</v>
      </c>
      <c r="O456" s="4">
        <v>0</v>
      </c>
      <c r="P456" s="6">
        <f>SUM(M456:O456)</f>
        <v>36016971</v>
      </c>
      <c r="Q456" s="4">
        <v>70200101.48</v>
      </c>
      <c r="R456" s="4">
        <v>0</v>
      </c>
      <c r="S456" s="6">
        <f t="shared" si="107"/>
        <v>70200101.48</v>
      </c>
      <c r="T456" s="6">
        <f t="shared" si="108"/>
        <v>122862084.91</v>
      </c>
      <c r="U456" s="7">
        <f t="shared" si="109"/>
        <v>11.923439900101014</v>
      </c>
      <c r="V456" s="7">
        <f t="shared" si="110"/>
        <v>6.1174582379276226</v>
      </c>
      <c r="W456" s="7">
        <f t="shared" si="111"/>
        <v>2.8271441374209725</v>
      </c>
      <c r="X456" s="7">
        <f t="shared" si="112"/>
        <v>20.868042275449607</v>
      </c>
      <c r="Y456" s="36">
        <v>20607.861373195406</v>
      </c>
      <c r="Z456" s="36">
        <f t="shared" si="113"/>
        <v>4300.457223424468</v>
      </c>
      <c r="AA456" s="6">
        <f t="shared" si="114"/>
        <v>2958578497.4874372</v>
      </c>
      <c r="AB456" s="7">
        <f t="shared" si="115"/>
        <v>0.5626016833467734</v>
      </c>
      <c r="AC456" s="7">
        <f t="shared" si="116"/>
        <v>1.217374189347597</v>
      </c>
      <c r="AD456" s="7">
        <f t="shared" si="117"/>
        <v>2.3727645401201016</v>
      </c>
      <c r="AE456" s="7">
        <f t="shared" si="118"/>
        <v>4.152740412814471</v>
      </c>
    </row>
    <row r="457" spans="1:31" ht="12.75">
      <c r="A457" s="1" t="s">
        <v>915</v>
      </c>
      <c r="B457" s="1" t="s">
        <v>916</v>
      </c>
      <c r="C457" s="2" t="s">
        <v>900</v>
      </c>
      <c r="D457" s="1"/>
      <c r="E457" s="3">
        <v>578357800</v>
      </c>
      <c r="F457" s="4">
        <v>90.6</v>
      </c>
      <c r="G457" s="5">
        <f t="shared" si="105"/>
        <v>0.9059999999999999</v>
      </c>
      <c r="H457" s="4">
        <v>3896359.53</v>
      </c>
      <c r="I457" s="4">
        <v>0</v>
      </c>
      <c r="J457" s="4">
        <v>0</v>
      </c>
      <c r="K457" s="4">
        <v>6366.79</v>
      </c>
      <c r="L457" s="6">
        <f t="shared" si="106"/>
        <v>3902726.32</v>
      </c>
      <c r="M457" s="4">
        <v>11749857.5</v>
      </c>
      <c r="N457" s="4">
        <v>0</v>
      </c>
      <c r="O457" s="4">
        <v>0</v>
      </c>
      <c r="P457" s="6">
        <f>SUM(M457:O457)</f>
        <v>11749857.5</v>
      </c>
      <c r="Q457" s="4">
        <v>5014300</v>
      </c>
      <c r="R457" s="4">
        <v>0</v>
      </c>
      <c r="S457" s="6">
        <f t="shared" si="107"/>
        <v>5014300</v>
      </c>
      <c r="T457" s="6">
        <f t="shared" si="108"/>
        <v>20666883.82</v>
      </c>
      <c r="U457" s="7">
        <f t="shared" si="109"/>
        <v>0.8669892582065981</v>
      </c>
      <c r="V457" s="7">
        <f t="shared" si="110"/>
        <v>2.031589701046653</v>
      </c>
      <c r="W457" s="7">
        <f t="shared" si="111"/>
        <v>0.6747944473127188</v>
      </c>
      <c r="X457" s="7">
        <f t="shared" si="112"/>
        <v>3.5733734065659704</v>
      </c>
      <c r="Y457" s="36">
        <v>143708.75998816217</v>
      </c>
      <c r="Z457" s="36">
        <f t="shared" si="113"/>
        <v>5135.250612322705</v>
      </c>
      <c r="AA457" s="6">
        <f t="shared" si="114"/>
        <v>638364017.6600442</v>
      </c>
      <c r="AB457" s="7">
        <f t="shared" si="115"/>
        <v>0.6113637692653232</v>
      </c>
      <c r="AC457" s="7">
        <f t="shared" si="116"/>
        <v>1.8406202691482676</v>
      </c>
      <c r="AD457" s="7">
        <f t="shared" si="117"/>
        <v>0.7854922679351778</v>
      </c>
      <c r="AE457" s="7">
        <f t="shared" si="118"/>
        <v>3.2374763063487686</v>
      </c>
    </row>
    <row r="458" spans="1:31" ht="12.75">
      <c r="A458" s="1" t="s">
        <v>917</v>
      </c>
      <c r="B458" s="1" t="s">
        <v>918</v>
      </c>
      <c r="C458" s="2" t="s">
        <v>900</v>
      </c>
      <c r="D458" s="1"/>
      <c r="E458" s="3">
        <v>180110700</v>
      </c>
      <c r="F458" s="4">
        <v>106.03</v>
      </c>
      <c r="G458" s="5">
        <f t="shared" si="105"/>
        <v>1.0603</v>
      </c>
      <c r="H458" s="4">
        <v>1026347.71</v>
      </c>
      <c r="I458" s="4">
        <v>0</v>
      </c>
      <c r="J458" s="4">
        <v>0</v>
      </c>
      <c r="K458" s="4">
        <v>1704.48</v>
      </c>
      <c r="L458" s="6">
        <f t="shared" si="106"/>
        <v>1028052.19</v>
      </c>
      <c r="M458" s="4">
        <v>1469899</v>
      </c>
      <c r="N458" s="4">
        <v>900074.31</v>
      </c>
      <c r="O458" s="4">
        <v>0</v>
      </c>
      <c r="P458" s="6">
        <f>SUM(M458:O458)</f>
        <v>2369973.31</v>
      </c>
      <c r="Q458" s="4">
        <v>1800126</v>
      </c>
      <c r="R458" s="4">
        <v>0</v>
      </c>
      <c r="S458" s="6">
        <f t="shared" si="107"/>
        <v>1800126</v>
      </c>
      <c r="T458" s="6">
        <f t="shared" si="108"/>
        <v>5198151.5</v>
      </c>
      <c r="U458" s="7">
        <f t="shared" si="109"/>
        <v>0.999455334968994</v>
      </c>
      <c r="V458" s="7">
        <f t="shared" si="110"/>
        <v>1.3158425956925381</v>
      </c>
      <c r="W458" s="7">
        <f t="shared" si="111"/>
        <v>0.5707890702773349</v>
      </c>
      <c r="X458" s="7">
        <f t="shared" si="112"/>
        <v>2.886087000938867</v>
      </c>
      <c r="Y458" s="36">
        <v>146162.4192059095</v>
      </c>
      <c r="Z458" s="36">
        <f t="shared" si="113"/>
        <v>4218.374580959528</v>
      </c>
      <c r="AA458" s="6">
        <f t="shared" si="114"/>
        <v>169867678.95878524</v>
      </c>
      <c r="AB458" s="7">
        <f t="shared" si="115"/>
        <v>0.6052076512150584</v>
      </c>
      <c r="AC458" s="7">
        <f t="shared" si="116"/>
        <v>1.3951879042127981</v>
      </c>
      <c r="AD458" s="7">
        <f t="shared" si="117"/>
        <v>1.0597224916676244</v>
      </c>
      <c r="AE458" s="7">
        <f t="shared" si="118"/>
        <v>3.060118047095481</v>
      </c>
    </row>
    <row r="459" spans="1:31" ht="12.75">
      <c r="A459" s="1" t="s">
        <v>919</v>
      </c>
      <c r="B459" s="1" t="s">
        <v>920</v>
      </c>
      <c r="C459" s="2" t="s">
        <v>900</v>
      </c>
      <c r="D459" s="1"/>
      <c r="E459" s="3">
        <v>781073801</v>
      </c>
      <c r="F459" s="4">
        <v>91.43</v>
      </c>
      <c r="G459" s="5">
        <f t="shared" si="105"/>
        <v>0.9143000000000001</v>
      </c>
      <c r="H459" s="4">
        <v>5113442.93</v>
      </c>
      <c r="I459" s="4">
        <v>0</v>
      </c>
      <c r="J459" s="4">
        <v>0</v>
      </c>
      <c r="K459" s="4">
        <v>8332.62</v>
      </c>
      <c r="L459" s="6">
        <f t="shared" si="106"/>
        <v>5121775.55</v>
      </c>
      <c r="M459" s="4">
        <v>9995969</v>
      </c>
      <c r="N459" s="4">
        <v>5457020.33</v>
      </c>
      <c r="O459" s="4">
        <v>0</v>
      </c>
      <c r="P459" s="6">
        <f>SUM(M459:O459)</f>
        <v>15452989.33</v>
      </c>
      <c r="Q459" s="4">
        <v>5705000</v>
      </c>
      <c r="R459" s="4">
        <v>0</v>
      </c>
      <c r="S459" s="6">
        <f t="shared" si="107"/>
        <v>5705000</v>
      </c>
      <c r="T459" s="6">
        <f t="shared" si="108"/>
        <v>26279764.88</v>
      </c>
      <c r="U459" s="7">
        <f t="shared" si="109"/>
        <v>0.730404731626634</v>
      </c>
      <c r="V459" s="7">
        <f t="shared" si="110"/>
        <v>1.9784288386341613</v>
      </c>
      <c r="W459" s="7">
        <f t="shared" si="111"/>
        <v>0.6557351614460308</v>
      </c>
      <c r="X459" s="7">
        <f t="shared" si="112"/>
        <v>3.364568731706826</v>
      </c>
      <c r="Y459" s="36">
        <v>168365.59575494452</v>
      </c>
      <c r="Z459" s="36">
        <f t="shared" si="113"/>
        <v>5664.776189722778</v>
      </c>
      <c r="AA459" s="6">
        <f t="shared" si="114"/>
        <v>854286121.6230996</v>
      </c>
      <c r="AB459" s="7">
        <f t="shared" si="115"/>
        <v>0.5995386581101061</v>
      </c>
      <c r="AC459" s="7">
        <f t="shared" si="116"/>
        <v>1.808877487163214</v>
      </c>
      <c r="AD459" s="7">
        <f t="shared" si="117"/>
        <v>0.6678090461262316</v>
      </c>
      <c r="AE459" s="7">
        <f t="shared" si="118"/>
        <v>3.0762251913995518</v>
      </c>
    </row>
    <row r="460" spans="1:31" ht="12.75">
      <c r="A460" s="1" t="s">
        <v>921</v>
      </c>
      <c r="B460" s="1" t="s">
        <v>922</v>
      </c>
      <c r="C460" s="2" t="s">
        <v>900</v>
      </c>
      <c r="D460" s="1"/>
      <c r="E460" s="3">
        <v>1068308600</v>
      </c>
      <c r="F460" s="4">
        <v>95.96</v>
      </c>
      <c r="G460" s="5">
        <f t="shared" si="105"/>
        <v>0.9595999999999999</v>
      </c>
      <c r="H460" s="4">
        <v>6446593.12</v>
      </c>
      <c r="I460" s="4">
        <v>0</v>
      </c>
      <c r="J460" s="4">
        <v>0</v>
      </c>
      <c r="K460" s="4">
        <v>10644.12</v>
      </c>
      <c r="L460" s="6">
        <f t="shared" si="106"/>
        <v>6457237.24</v>
      </c>
      <c r="M460" s="4">
        <v>6966494</v>
      </c>
      <c r="N460" s="4">
        <v>4446820.49</v>
      </c>
      <c r="O460" s="4">
        <v>0</v>
      </c>
      <c r="P460" s="6">
        <f>SUM(M460:O460)</f>
        <v>11413314.49</v>
      </c>
      <c r="Q460" s="4">
        <v>6217486</v>
      </c>
      <c r="R460" s="4">
        <v>0</v>
      </c>
      <c r="S460" s="6">
        <f t="shared" si="107"/>
        <v>6217486</v>
      </c>
      <c r="T460" s="6">
        <f t="shared" si="108"/>
        <v>24088037.73</v>
      </c>
      <c r="U460" s="7">
        <f t="shared" si="109"/>
        <v>0.5819934427187051</v>
      </c>
      <c r="V460" s="7">
        <f t="shared" si="110"/>
        <v>1.0683537032277004</v>
      </c>
      <c r="W460" s="7">
        <f t="shared" si="111"/>
        <v>0.6044355760123995</v>
      </c>
      <c r="X460" s="7">
        <f t="shared" si="112"/>
        <v>2.254782721958805</v>
      </c>
      <c r="Y460" s="36">
        <v>171114.45821417222</v>
      </c>
      <c r="Z460" s="36">
        <f t="shared" si="113"/>
        <v>3858.2592385865737</v>
      </c>
      <c r="AA460" s="6">
        <f t="shared" si="114"/>
        <v>1113285327.219675</v>
      </c>
      <c r="AB460" s="7">
        <f t="shared" si="115"/>
        <v>0.5800163787414984</v>
      </c>
      <c r="AC460" s="7">
        <f t="shared" si="116"/>
        <v>1.025192213617301</v>
      </c>
      <c r="AD460" s="7">
        <f t="shared" si="117"/>
        <v>0.5584809076328693</v>
      </c>
      <c r="AE460" s="7">
        <f t="shared" si="118"/>
        <v>2.1636894999916687</v>
      </c>
    </row>
    <row r="461" spans="1:31" ht="12.75">
      <c r="A461" s="1" t="s">
        <v>923</v>
      </c>
      <c r="B461" s="1" t="s">
        <v>924</v>
      </c>
      <c r="C461" s="2" t="s">
        <v>900</v>
      </c>
      <c r="D461" s="1"/>
      <c r="E461" s="3">
        <v>470859937</v>
      </c>
      <c r="F461" s="4">
        <v>84.1</v>
      </c>
      <c r="G461" s="5">
        <f t="shared" si="105"/>
        <v>0.841</v>
      </c>
      <c r="H461" s="4">
        <v>3343450.61</v>
      </c>
      <c r="I461" s="4">
        <v>0</v>
      </c>
      <c r="J461" s="4">
        <v>0</v>
      </c>
      <c r="K461" s="4">
        <v>5453.54</v>
      </c>
      <c r="L461" s="6">
        <f t="shared" si="106"/>
        <v>3348904.15</v>
      </c>
      <c r="M461" s="4">
        <v>6231410.5</v>
      </c>
      <c r="N461" s="4">
        <v>3542123.67</v>
      </c>
      <c r="O461" s="4">
        <v>0</v>
      </c>
      <c r="P461" s="6">
        <f>SUM(M461:O461)</f>
        <v>9773534.17</v>
      </c>
      <c r="Q461" s="4">
        <v>4050677.94</v>
      </c>
      <c r="R461" s="4">
        <v>0</v>
      </c>
      <c r="S461" s="6">
        <f t="shared" si="107"/>
        <v>4050677.94</v>
      </c>
      <c r="T461" s="6">
        <f t="shared" si="108"/>
        <v>17173116.26</v>
      </c>
      <c r="U461" s="7">
        <f t="shared" si="109"/>
        <v>0.8602723701252162</v>
      </c>
      <c r="V461" s="7">
        <f t="shared" si="110"/>
        <v>2.0756775852008835</v>
      </c>
      <c r="W461" s="7">
        <f t="shared" si="111"/>
        <v>0.7112314909051182</v>
      </c>
      <c r="X461" s="7">
        <f t="shared" si="112"/>
        <v>3.647181446231218</v>
      </c>
      <c r="Y461" s="36">
        <v>129556.04519392917</v>
      </c>
      <c r="Z461" s="36">
        <f t="shared" si="113"/>
        <v>4725.144042783916</v>
      </c>
      <c r="AA461" s="6">
        <f t="shared" si="114"/>
        <v>559881019.0249703</v>
      </c>
      <c r="AB461" s="7">
        <f t="shared" si="115"/>
        <v>0.5981456838512044</v>
      </c>
      <c r="AC461" s="7">
        <f t="shared" si="116"/>
        <v>1.7456448491539427</v>
      </c>
      <c r="AD461" s="7">
        <f t="shared" si="117"/>
        <v>0.7234890632753068</v>
      </c>
      <c r="AE461" s="7">
        <f t="shared" si="118"/>
        <v>3.067279596280454</v>
      </c>
    </row>
    <row r="462" spans="1:31" ht="12.75">
      <c r="A462" s="1" t="s">
        <v>925</v>
      </c>
      <c r="B462" s="1" t="s">
        <v>926</v>
      </c>
      <c r="C462" s="2" t="s">
        <v>900</v>
      </c>
      <c r="D462" s="1"/>
      <c r="E462" s="3">
        <v>5055076354</v>
      </c>
      <c r="F462" s="4">
        <v>88.32</v>
      </c>
      <c r="G462" s="5">
        <f t="shared" si="105"/>
        <v>0.8832</v>
      </c>
      <c r="H462" s="4">
        <v>33260657.52</v>
      </c>
      <c r="I462" s="4">
        <v>0</v>
      </c>
      <c r="J462" s="4">
        <v>0</v>
      </c>
      <c r="K462" s="4">
        <v>54415.81</v>
      </c>
      <c r="L462" s="6">
        <f t="shared" si="106"/>
        <v>33315073.33</v>
      </c>
      <c r="M462" s="4">
        <v>68324069</v>
      </c>
      <c r="N462" s="4">
        <v>0</v>
      </c>
      <c r="O462" s="4">
        <v>0</v>
      </c>
      <c r="P462" s="6">
        <f>SUM(M462:O462)</f>
        <v>68324069</v>
      </c>
      <c r="Q462" s="4">
        <v>28054444</v>
      </c>
      <c r="R462" s="4">
        <v>0</v>
      </c>
      <c r="S462" s="6">
        <f t="shared" si="107"/>
        <v>28054444</v>
      </c>
      <c r="T462" s="6">
        <f t="shared" si="108"/>
        <v>129693586.33</v>
      </c>
      <c r="U462" s="7">
        <f t="shared" si="109"/>
        <v>0.5549756726780393</v>
      </c>
      <c r="V462" s="7">
        <f t="shared" si="110"/>
        <v>1.351593214728325</v>
      </c>
      <c r="W462" s="7">
        <f t="shared" si="111"/>
        <v>0.6590419411496785</v>
      </c>
      <c r="X462" s="7">
        <f t="shared" si="112"/>
        <v>2.565610828556043</v>
      </c>
      <c r="Y462" s="36">
        <v>211362.87269578126</v>
      </c>
      <c r="Z462" s="36">
        <f t="shared" si="113"/>
        <v>5422.748749430088</v>
      </c>
      <c r="AA462" s="6">
        <f t="shared" si="114"/>
        <v>5723591886.322464</v>
      </c>
      <c r="AB462" s="7">
        <f t="shared" si="115"/>
        <v>0.5820658424233961</v>
      </c>
      <c r="AC462" s="7">
        <f t="shared" si="116"/>
        <v>1.1937271272480565</v>
      </c>
      <c r="AD462" s="7">
        <f t="shared" si="117"/>
        <v>0.49015451410924427</v>
      </c>
      <c r="AE462" s="7">
        <f t="shared" si="118"/>
        <v>2.265947483780697</v>
      </c>
    </row>
    <row r="463" spans="1:31" ht="12.75">
      <c r="A463" s="1" t="s">
        <v>927</v>
      </c>
      <c r="B463" s="1" t="s">
        <v>928</v>
      </c>
      <c r="C463" s="2" t="s">
        <v>900</v>
      </c>
      <c r="D463" s="1"/>
      <c r="E463" s="3">
        <v>1400521773</v>
      </c>
      <c r="F463" s="4">
        <v>82.78</v>
      </c>
      <c r="G463" s="5">
        <f t="shared" si="105"/>
        <v>0.8278</v>
      </c>
      <c r="H463" s="4">
        <v>9948261.76</v>
      </c>
      <c r="I463" s="4">
        <v>0</v>
      </c>
      <c r="J463" s="4">
        <v>0</v>
      </c>
      <c r="K463" s="4">
        <v>16258.95</v>
      </c>
      <c r="L463" s="6">
        <f t="shared" si="106"/>
        <v>9964520.709999999</v>
      </c>
      <c r="M463" s="4">
        <v>29390325</v>
      </c>
      <c r="N463" s="4">
        <v>0</v>
      </c>
      <c r="O463" s="4">
        <v>0</v>
      </c>
      <c r="P463" s="6">
        <f>SUM(M463:O463)</f>
        <v>29390325</v>
      </c>
      <c r="Q463" s="4">
        <v>13231093.17</v>
      </c>
      <c r="R463" s="4">
        <v>0</v>
      </c>
      <c r="S463" s="6">
        <f t="shared" si="107"/>
        <v>13231093.17</v>
      </c>
      <c r="T463" s="6">
        <f t="shared" si="108"/>
        <v>52585938.88</v>
      </c>
      <c r="U463" s="7">
        <f t="shared" si="109"/>
        <v>0.9447259889189884</v>
      </c>
      <c r="V463" s="7">
        <f t="shared" si="110"/>
        <v>2.09852681811895</v>
      </c>
      <c r="W463" s="7">
        <f t="shared" si="111"/>
        <v>0.7114863118947027</v>
      </c>
      <c r="X463" s="7">
        <f t="shared" si="112"/>
        <v>3.754739118932641</v>
      </c>
      <c r="Y463" s="36">
        <v>129860.12308998303</v>
      </c>
      <c r="Z463" s="36">
        <f t="shared" si="113"/>
        <v>4875.908841553672</v>
      </c>
      <c r="AA463" s="6">
        <f t="shared" si="114"/>
        <v>1691860078.521382</v>
      </c>
      <c r="AB463" s="7">
        <f t="shared" si="115"/>
        <v>0.5889683689864348</v>
      </c>
      <c r="AC463" s="7">
        <f t="shared" si="116"/>
        <v>1.7371605000388664</v>
      </c>
      <c r="AD463" s="7">
        <f t="shared" si="117"/>
        <v>0.7820441736271385</v>
      </c>
      <c r="AE463" s="7">
        <f t="shared" si="118"/>
        <v>3.10817304265244</v>
      </c>
    </row>
    <row r="464" spans="1:31" ht="12.75">
      <c r="A464" s="1" t="s">
        <v>929</v>
      </c>
      <c r="B464" s="1" t="s">
        <v>930</v>
      </c>
      <c r="C464" s="2" t="s">
        <v>900</v>
      </c>
      <c r="D464" s="1"/>
      <c r="E464" s="3">
        <v>767260959</v>
      </c>
      <c r="F464" s="4">
        <v>90.81</v>
      </c>
      <c r="G464" s="5">
        <f t="shared" si="105"/>
        <v>0.9081</v>
      </c>
      <c r="H464" s="4">
        <v>4961938.26</v>
      </c>
      <c r="I464" s="4">
        <v>0</v>
      </c>
      <c r="J464" s="4">
        <v>0</v>
      </c>
      <c r="K464" s="4">
        <v>8219.43</v>
      </c>
      <c r="L464" s="6">
        <f t="shared" si="106"/>
        <v>4970157.6899999995</v>
      </c>
      <c r="M464" s="4">
        <v>7296071</v>
      </c>
      <c r="N464" s="4">
        <v>3212937.23</v>
      </c>
      <c r="O464" s="4">
        <v>0</v>
      </c>
      <c r="P464" s="6">
        <f>SUM(M464:O464)</f>
        <v>10509008.23</v>
      </c>
      <c r="Q464" s="4">
        <v>5257574.65</v>
      </c>
      <c r="R464" s="4">
        <v>0</v>
      </c>
      <c r="S464" s="6">
        <f t="shared" si="107"/>
        <v>5257574.65</v>
      </c>
      <c r="T464" s="6">
        <f t="shared" si="108"/>
        <v>20736740.57</v>
      </c>
      <c r="U464" s="7">
        <f t="shared" si="109"/>
        <v>0.6852394336409863</v>
      </c>
      <c r="V464" s="7">
        <f t="shared" si="110"/>
        <v>1.369678478583973</v>
      </c>
      <c r="W464" s="7">
        <f t="shared" si="111"/>
        <v>0.6477793026870274</v>
      </c>
      <c r="X464" s="7">
        <f t="shared" si="112"/>
        <v>2.7026972149119866</v>
      </c>
      <c r="Y464" s="36">
        <v>184198.05048683737</v>
      </c>
      <c r="Z464" s="36">
        <f t="shared" si="113"/>
        <v>4978.315580429929</v>
      </c>
      <c r="AA464" s="6">
        <f t="shared" si="114"/>
        <v>844908004.6250412</v>
      </c>
      <c r="AB464" s="7">
        <f t="shared" si="115"/>
        <v>0.5882483847700897</v>
      </c>
      <c r="AC464" s="7">
        <f t="shared" si="116"/>
        <v>1.2438050264021059</v>
      </c>
      <c r="AD464" s="7">
        <f t="shared" si="117"/>
        <v>0.6222659296893797</v>
      </c>
      <c r="AE464" s="7">
        <f t="shared" si="118"/>
        <v>2.4543193408615753</v>
      </c>
    </row>
    <row r="465" spans="1:31" ht="12.75">
      <c r="A465" s="1" t="s">
        <v>931</v>
      </c>
      <c r="B465" s="1" t="s">
        <v>932</v>
      </c>
      <c r="C465" s="2" t="s">
        <v>933</v>
      </c>
      <c r="D465" s="1"/>
      <c r="E465" s="3">
        <v>168095867</v>
      </c>
      <c r="F465" s="4">
        <v>102.62</v>
      </c>
      <c r="G465" s="5">
        <f t="shared" si="105"/>
        <v>1.0262</v>
      </c>
      <c r="H465" s="4">
        <v>1488693.71</v>
      </c>
      <c r="I465" s="4">
        <v>0</v>
      </c>
      <c r="J465" s="4">
        <v>0</v>
      </c>
      <c r="K465" s="4">
        <v>0</v>
      </c>
      <c r="L465" s="6">
        <f t="shared" si="106"/>
        <v>1488693.71</v>
      </c>
      <c r="M465" s="4">
        <v>1698603</v>
      </c>
      <c r="N465" s="4">
        <v>0</v>
      </c>
      <c r="O465" s="4">
        <v>0</v>
      </c>
      <c r="P465" s="6">
        <f>SUM(M465:O465)</f>
        <v>1698603</v>
      </c>
      <c r="Q465" s="4">
        <v>99500</v>
      </c>
      <c r="R465" s="4">
        <v>0</v>
      </c>
      <c r="S465" s="6">
        <f t="shared" si="107"/>
        <v>99500</v>
      </c>
      <c r="T465" s="6">
        <f t="shared" si="108"/>
        <v>3286796.71</v>
      </c>
      <c r="U465" s="7">
        <f t="shared" si="109"/>
        <v>0.059192413100793255</v>
      </c>
      <c r="V465" s="7">
        <f t="shared" si="110"/>
        <v>1.0104965876406704</v>
      </c>
      <c r="W465" s="7">
        <f t="shared" si="111"/>
        <v>0.8856218398278644</v>
      </c>
      <c r="X465" s="7">
        <f t="shared" si="112"/>
        <v>1.955310840569328</v>
      </c>
      <c r="Y465" s="36">
        <v>126357.40578439966</v>
      </c>
      <c r="Z465" s="36">
        <f t="shared" si="113"/>
        <v>2470.6800531645417</v>
      </c>
      <c r="AA465" s="6">
        <f t="shared" si="114"/>
        <v>163804197.0376145</v>
      </c>
      <c r="AB465" s="7">
        <f t="shared" si="115"/>
        <v>0.9088251320313545</v>
      </c>
      <c r="AC465" s="7">
        <f t="shared" si="116"/>
        <v>1.0369715982368561</v>
      </c>
      <c r="AD465" s="7">
        <f t="shared" si="117"/>
        <v>0.06074325432403404</v>
      </c>
      <c r="AE465" s="7">
        <f t="shared" si="118"/>
        <v>2.0065399845922447</v>
      </c>
    </row>
    <row r="466" spans="1:31" ht="12.75">
      <c r="A466" s="1" t="s">
        <v>934</v>
      </c>
      <c r="B466" s="1" t="s">
        <v>935</v>
      </c>
      <c r="C466" s="2" t="s">
        <v>933</v>
      </c>
      <c r="D466" s="1"/>
      <c r="E466" s="3">
        <v>56877997</v>
      </c>
      <c r="F466" s="4">
        <v>87.67</v>
      </c>
      <c r="G466" s="5">
        <f t="shared" si="105"/>
        <v>0.8767</v>
      </c>
      <c r="H466" s="4">
        <v>561954.33</v>
      </c>
      <c r="I466" s="4">
        <v>0</v>
      </c>
      <c r="J466" s="4">
        <v>0</v>
      </c>
      <c r="K466" s="4">
        <v>0</v>
      </c>
      <c r="L466" s="6">
        <f t="shared" si="106"/>
        <v>561954.33</v>
      </c>
      <c r="M466" s="4">
        <v>761643</v>
      </c>
      <c r="N466" s="4">
        <v>0</v>
      </c>
      <c r="O466" s="4">
        <v>0</v>
      </c>
      <c r="P466" s="6">
        <f>SUM(M466:O466)</f>
        <v>761643</v>
      </c>
      <c r="Q466" s="4">
        <v>270745</v>
      </c>
      <c r="R466" s="4">
        <v>0</v>
      </c>
      <c r="S466" s="6">
        <f t="shared" si="107"/>
        <v>270745</v>
      </c>
      <c r="T466" s="6">
        <f t="shared" si="108"/>
        <v>1594342.33</v>
      </c>
      <c r="U466" s="7">
        <f t="shared" si="109"/>
        <v>0.4760100817192982</v>
      </c>
      <c r="V466" s="7">
        <f t="shared" si="110"/>
        <v>1.3390819652105541</v>
      </c>
      <c r="W466" s="7">
        <f t="shared" si="111"/>
        <v>0.9879995070853145</v>
      </c>
      <c r="X466" s="7">
        <f t="shared" si="112"/>
        <v>2.803091554015167</v>
      </c>
      <c r="Y466" s="36">
        <v>86512.474012474</v>
      </c>
      <c r="Z466" s="36">
        <f t="shared" si="113"/>
        <v>2425.023852213225</v>
      </c>
      <c r="AA466" s="6">
        <f t="shared" si="114"/>
        <v>64877377.666248426</v>
      </c>
      <c r="AB466" s="7">
        <f t="shared" si="115"/>
        <v>0.8661791678616952</v>
      </c>
      <c r="AC466" s="7">
        <f t="shared" si="116"/>
        <v>1.173973158900093</v>
      </c>
      <c r="AD466" s="7">
        <f t="shared" si="117"/>
        <v>0.4173180386433088</v>
      </c>
      <c r="AE466" s="7">
        <f t="shared" si="118"/>
        <v>2.457470365405097</v>
      </c>
    </row>
    <row r="467" spans="1:31" ht="12.75">
      <c r="A467" s="1" t="s">
        <v>936</v>
      </c>
      <c r="B467" s="1" t="s">
        <v>937</v>
      </c>
      <c r="C467" s="2" t="s">
        <v>933</v>
      </c>
      <c r="D467" s="1"/>
      <c r="E467" s="3">
        <v>55217968</v>
      </c>
      <c r="F467" s="4">
        <v>94.71</v>
      </c>
      <c r="G467" s="5">
        <f t="shared" si="105"/>
        <v>0.9470999999999999</v>
      </c>
      <c r="H467" s="4">
        <v>531901.43</v>
      </c>
      <c r="I467" s="4">
        <v>0</v>
      </c>
      <c r="J467" s="4">
        <v>0</v>
      </c>
      <c r="K467" s="4">
        <v>0</v>
      </c>
      <c r="L467" s="6">
        <f t="shared" si="106"/>
        <v>531901.43</v>
      </c>
      <c r="M467" s="4">
        <v>871934</v>
      </c>
      <c r="N467" s="4">
        <v>0</v>
      </c>
      <c r="O467" s="4">
        <v>0</v>
      </c>
      <c r="P467" s="6">
        <f>SUM(M467:O467)</f>
        <v>871934</v>
      </c>
      <c r="Q467" s="4">
        <v>124074.93</v>
      </c>
      <c r="R467" s="4">
        <v>0</v>
      </c>
      <c r="S467" s="6">
        <f t="shared" si="107"/>
        <v>124074.93</v>
      </c>
      <c r="T467" s="6">
        <f t="shared" si="108"/>
        <v>1527910.36</v>
      </c>
      <c r="U467" s="7">
        <f t="shared" si="109"/>
        <v>0.22470028234287792</v>
      </c>
      <c r="V467" s="7">
        <f>(P467/E466)*100</f>
        <v>1.5329899890813665</v>
      </c>
      <c r="W467" s="7">
        <f>(L466/E466)*100</f>
        <v>0.9879995070853145</v>
      </c>
      <c r="X467" s="7">
        <f>(T467/E466)*100</f>
        <v>2.6862942448553526</v>
      </c>
      <c r="Y467" s="36">
        <v>86221.78387650086</v>
      </c>
      <c r="Z467" s="36">
        <f t="shared" si="113"/>
        <v>2316.1708180860633</v>
      </c>
      <c r="AA467" s="6">
        <f t="shared" si="114"/>
        <v>58302151.831907935</v>
      </c>
      <c r="AB467" s="7">
        <f t="shared" si="115"/>
        <v>0.9123186937139738</v>
      </c>
      <c r="AC467" s="7">
        <f t="shared" si="116"/>
        <v>1.4955434278204514</v>
      </c>
      <c r="AD467" s="7">
        <f t="shared" si="117"/>
        <v>0.21281363740693968</v>
      </c>
      <c r="AE467" s="7">
        <f t="shared" si="118"/>
        <v>2.6206757589413647</v>
      </c>
    </row>
    <row r="468" spans="1:31" ht="12.75">
      <c r="A468" s="1" t="s">
        <v>938</v>
      </c>
      <c r="B468" s="1" t="s">
        <v>939</v>
      </c>
      <c r="C468" s="2" t="s">
        <v>933</v>
      </c>
      <c r="D468" s="1"/>
      <c r="E468" s="3">
        <v>141399074</v>
      </c>
      <c r="F468" s="4">
        <v>74.84</v>
      </c>
      <c r="G468" s="5">
        <f t="shared" si="105"/>
        <v>0.7484000000000001</v>
      </c>
      <c r="H468" s="4">
        <v>1703756.89</v>
      </c>
      <c r="I468" s="4">
        <v>0</v>
      </c>
      <c r="J468" s="4">
        <v>0</v>
      </c>
      <c r="K468" s="4">
        <v>0</v>
      </c>
      <c r="L468" s="6">
        <f t="shared" si="106"/>
        <v>1703756.89</v>
      </c>
      <c r="M468" s="4">
        <v>0</v>
      </c>
      <c r="N468" s="4">
        <v>0</v>
      </c>
      <c r="O468" s="4">
        <v>0</v>
      </c>
      <c r="P468" s="6">
        <f>SUM(M468:O468)</f>
        <v>0</v>
      </c>
      <c r="Q468" s="4">
        <v>0</v>
      </c>
      <c r="R468" s="4">
        <v>0</v>
      </c>
      <c r="S468" s="6">
        <f t="shared" si="107"/>
        <v>0</v>
      </c>
      <c r="T468" s="6">
        <f t="shared" si="108"/>
        <v>1703756.89</v>
      </c>
      <c r="U468" s="7">
        <f t="shared" si="109"/>
        <v>0</v>
      </c>
      <c r="V468" s="7">
        <f aca="true" t="shared" si="119" ref="V468:V499">(P468/E468)*100</f>
        <v>0</v>
      </c>
      <c r="W468" s="7">
        <f aca="true" t="shared" si="120" ref="W468:W499">(L468/E468)*100</f>
        <v>1.2049278979012268</v>
      </c>
      <c r="X468" s="7">
        <f aca="true" t="shared" si="121" ref="X468:X499">(T468/E468)*100</f>
        <v>1.2049278979012268</v>
      </c>
      <c r="Y468" s="36">
        <v>73945.61664190193</v>
      </c>
      <c r="Z468" s="36">
        <f t="shared" si="113"/>
        <v>890.9913641933687</v>
      </c>
      <c r="AA468" s="6">
        <f t="shared" si="114"/>
        <v>188935160.34206304</v>
      </c>
      <c r="AB468" s="7">
        <f t="shared" si="115"/>
        <v>0.9017680387892782</v>
      </c>
      <c r="AC468" s="7">
        <f t="shared" si="116"/>
        <v>0</v>
      </c>
      <c r="AD468" s="7">
        <f t="shared" si="117"/>
        <v>0</v>
      </c>
      <c r="AE468" s="7">
        <f t="shared" si="118"/>
        <v>0.9017680387892782</v>
      </c>
    </row>
    <row r="469" spans="1:31" ht="12.75">
      <c r="A469" s="1" t="s">
        <v>940</v>
      </c>
      <c r="B469" s="1" t="s">
        <v>941</v>
      </c>
      <c r="C469" s="2" t="s">
        <v>933</v>
      </c>
      <c r="D469" s="1"/>
      <c r="E469" s="3">
        <v>100251349</v>
      </c>
      <c r="F469" s="4">
        <v>89.28</v>
      </c>
      <c r="G469" s="5">
        <f t="shared" si="105"/>
        <v>0.8928</v>
      </c>
      <c r="H469" s="4">
        <v>1106165.73</v>
      </c>
      <c r="I469" s="4">
        <v>0</v>
      </c>
      <c r="J469" s="4">
        <v>0</v>
      </c>
      <c r="K469" s="4">
        <v>0</v>
      </c>
      <c r="L469" s="6">
        <f t="shared" si="106"/>
        <v>1106165.73</v>
      </c>
      <c r="M469" s="4">
        <v>1392311</v>
      </c>
      <c r="N469" s="4">
        <v>0</v>
      </c>
      <c r="O469" s="4">
        <v>0</v>
      </c>
      <c r="P469" s="6">
        <f>SUM(M469:O469)</f>
        <v>1392311</v>
      </c>
      <c r="Q469" s="4">
        <v>98229</v>
      </c>
      <c r="R469" s="4">
        <v>0</v>
      </c>
      <c r="S469" s="6">
        <f t="shared" si="107"/>
        <v>98229</v>
      </c>
      <c r="T469" s="6">
        <f t="shared" si="108"/>
        <v>2596705.73</v>
      </c>
      <c r="U469" s="7">
        <f t="shared" si="109"/>
        <v>0.09798272140956427</v>
      </c>
      <c r="V469" s="7">
        <f t="shared" si="119"/>
        <v>1.3888202142796104</v>
      </c>
      <c r="W469" s="7">
        <f t="shared" si="120"/>
        <v>1.1033923643261898</v>
      </c>
      <c r="X469" s="7">
        <f t="shared" si="121"/>
        <v>2.590195300015364</v>
      </c>
      <c r="Y469" s="36">
        <v>99912.82495667244</v>
      </c>
      <c r="Z469" s="36">
        <f t="shared" si="113"/>
        <v>2587.9372961403074</v>
      </c>
      <c r="AA469" s="6">
        <f t="shared" si="114"/>
        <v>112288697.35663082</v>
      </c>
      <c r="AB469" s="7">
        <f t="shared" si="115"/>
        <v>0.9851087028704223</v>
      </c>
      <c r="AC469" s="7">
        <f t="shared" si="116"/>
        <v>1.2399386873088363</v>
      </c>
      <c r="AD469" s="7">
        <f t="shared" si="117"/>
        <v>0.08747897367445899</v>
      </c>
      <c r="AE469" s="7">
        <f t="shared" si="118"/>
        <v>2.3125263638537175</v>
      </c>
    </row>
    <row r="470" spans="1:31" ht="12.75">
      <c r="A470" s="1" t="s">
        <v>942</v>
      </c>
      <c r="B470" s="1" t="s">
        <v>943</v>
      </c>
      <c r="C470" s="2" t="s">
        <v>933</v>
      </c>
      <c r="D470" s="1"/>
      <c r="E470" s="3">
        <v>105979527</v>
      </c>
      <c r="F470" s="4">
        <v>81.45</v>
      </c>
      <c r="G470" s="5">
        <f t="shared" si="105"/>
        <v>0.8145</v>
      </c>
      <c r="H470" s="4">
        <v>1098594.73</v>
      </c>
      <c r="I470" s="4">
        <v>0</v>
      </c>
      <c r="J470" s="4">
        <v>0</v>
      </c>
      <c r="K470" s="4">
        <v>0</v>
      </c>
      <c r="L470" s="6">
        <f t="shared" si="106"/>
        <v>1098594.73</v>
      </c>
      <c r="M470" s="4">
        <v>1663669.5</v>
      </c>
      <c r="N470" s="4">
        <v>0</v>
      </c>
      <c r="O470" s="4">
        <v>0</v>
      </c>
      <c r="P470" s="6">
        <f>SUM(M470:O470)</f>
        <v>1663669.5</v>
      </c>
      <c r="Q470" s="4">
        <v>249240</v>
      </c>
      <c r="R470" s="4">
        <v>0</v>
      </c>
      <c r="S470" s="6">
        <f t="shared" si="107"/>
        <v>249240</v>
      </c>
      <c r="T470" s="6">
        <f t="shared" si="108"/>
        <v>3011504.23</v>
      </c>
      <c r="U470" s="7">
        <f t="shared" si="109"/>
        <v>0.23517749800864843</v>
      </c>
      <c r="V470" s="7">
        <f t="shared" si="119"/>
        <v>1.5698027223691988</v>
      </c>
      <c r="W470" s="7">
        <f t="shared" si="120"/>
        <v>1.0366103351263307</v>
      </c>
      <c r="X470" s="7">
        <f t="shared" si="121"/>
        <v>2.841590555504178</v>
      </c>
      <c r="Y470" s="36">
        <v>88637.17948717948</v>
      </c>
      <c r="Z470" s="36">
        <f t="shared" si="113"/>
        <v>2518.7057209729787</v>
      </c>
      <c r="AA470" s="6">
        <f t="shared" si="114"/>
        <v>130116055.24861878</v>
      </c>
      <c r="AB470" s="7">
        <f t="shared" si="115"/>
        <v>0.8443191179603963</v>
      </c>
      <c r="AC470" s="7">
        <f t="shared" si="116"/>
        <v>1.2786043173697124</v>
      </c>
      <c r="AD470" s="7">
        <f t="shared" si="117"/>
        <v>0.19155207212804415</v>
      </c>
      <c r="AE470" s="7">
        <f t="shared" si="118"/>
        <v>2.3144755074581527</v>
      </c>
    </row>
    <row r="471" spans="1:31" ht="12.75">
      <c r="A471" s="1" t="s">
        <v>944</v>
      </c>
      <c r="B471" s="1" t="s">
        <v>945</v>
      </c>
      <c r="C471" s="2" t="s">
        <v>933</v>
      </c>
      <c r="D471" s="1"/>
      <c r="E471" s="3">
        <v>94873542</v>
      </c>
      <c r="F471" s="4">
        <v>89.52</v>
      </c>
      <c r="G471" s="5">
        <f t="shared" si="105"/>
        <v>0.8952</v>
      </c>
      <c r="H471" s="4">
        <v>959958.42</v>
      </c>
      <c r="I471" s="4">
        <v>0</v>
      </c>
      <c r="J471" s="4">
        <v>0</v>
      </c>
      <c r="K471" s="4">
        <v>0</v>
      </c>
      <c r="L471" s="6">
        <f t="shared" si="106"/>
        <v>959958.42</v>
      </c>
      <c r="M471" s="4">
        <v>0</v>
      </c>
      <c r="N471" s="4">
        <v>1388942.74</v>
      </c>
      <c r="O471" s="4">
        <v>0</v>
      </c>
      <c r="P471" s="6">
        <f>SUM(M471:O471)</f>
        <v>1388942.74</v>
      </c>
      <c r="Q471" s="4">
        <v>994159.03</v>
      </c>
      <c r="R471" s="4">
        <v>0</v>
      </c>
      <c r="S471" s="6">
        <f t="shared" si="107"/>
        <v>994159.03</v>
      </c>
      <c r="T471" s="6">
        <f t="shared" si="108"/>
        <v>3343060.1900000004</v>
      </c>
      <c r="U471" s="7">
        <f t="shared" si="109"/>
        <v>1.0478780585634717</v>
      </c>
      <c r="V471" s="7">
        <f t="shared" si="119"/>
        <v>1.4639937655115691</v>
      </c>
      <c r="W471" s="7">
        <f t="shared" si="120"/>
        <v>1.0118294308016875</v>
      </c>
      <c r="X471" s="7">
        <f t="shared" si="121"/>
        <v>3.5237012548767286</v>
      </c>
      <c r="Y471" s="36">
        <v>55805.83468395462</v>
      </c>
      <c r="Z471" s="36">
        <f t="shared" si="113"/>
        <v>1966.4308970529414</v>
      </c>
      <c r="AA471" s="6">
        <f t="shared" si="114"/>
        <v>105980274.79892762</v>
      </c>
      <c r="AB471" s="7">
        <f t="shared" si="115"/>
        <v>0.9057897064536706</v>
      </c>
      <c r="AC471" s="7">
        <f t="shared" si="116"/>
        <v>1.3105672188859565</v>
      </c>
      <c r="AD471" s="7">
        <f t="shared" si="117"/>
        <v>0.9380604380260199</v>
      </c>
      <c r="AE471" s="7">
        <f t="shared" si="118"/>
        <v>3.154417363365648</v>
      </c>
    </row>
    <row r="472" spans="1:31" ht="12.75">
      <c r="A472" s="1" t="s">
        <v>946</v>
      </c>
      <c r="B472" s="1" t="s">
        <v>947</v>
      </c>
      <c r="C472" s="2" t="s">
        <v>933</v>
      </c>
      <c r="D472" s="1"/>
      <c r="E472" s="3">
        <v>721668985</v>
      </c>
      <c r="F472" s="4">
        <v>99.05</v>
      </c>
      <c r="G472" s="5">
        <f t="shared" si="105"/>
        <v>0.9904999999999999</v>
      </c>
      <c r="H472" s="4">
        <v>7396716.08</v>
      </c>
      <c r="I472" s="4">
        <v>0</v>
      </c>
      <c r="J472" s="4">
        <v>0</v>
      </c>
      <c r="K472" s="4">
        <v>0</v>
      </c>
      <c r="L472" s="6">
        <f t="shared" si="106"/>
        <v>7396716.08</v>
      </c>
      <c r="M472" s="4">
        <v>10827610</v>
      </c>
      <c r="N472" s="4">
        <v>0</v>
      </c>
      <c r="O472" s="4">
        <v>0</v>
      </c>
      <c r="P472" s="6">
        <f>SUM(M472:O472)</f>
        <v>10827610</v>
      </c>
      <c r="Q472" s="4">
        <v>779884</v>
      </c>
      <c r="R472" s="4">
        <v>0</v>
      </c>
      <c r="S472" s="6">
        <f t="shared" si="107"/>
        <v>779884</v>
      </c>
      <c r="T472" s="6">
        <f t="shared" si="108"/>
        <v>19004210.08</v>
      </c>
      <c r="U472" s="7">
        <f t="shared" si="109"/>
        <v>0.10806671981337815</v>
      </c>
      <c r="V472" s="7">
        <f t="shared" si="119"/>
        <v>1.5003568429645069</v>
      </c>
      <c r="W472" s="7">
        <f t="shared" si="120"/>
        <v>1.0249458177837587</v>
      </c>
      <c r="X472" s="7">
        <f t="shared" si="121"/>
        <v>2.633369380561643</v>
      </c>
      <c r="Y472" s="36">
        <v>98853.67926638336</v>
      </c>
      <c r="Z472" s="36">
        <f t="shared" si="113"/>
        <v>2603.182521359553</v>
      </c>
      <c r="AA472" s="6">
        <f t="shared" si="114"/>
        <v>728590595.6587583</v>
      </c>
      <c r="AB472" s="7">
        <f t="shared" si="115"/>
        <v>1.0152088325148128</v>
      </c>
      <c r="AC472" s="7">
        <f t="shared" si="116"/>
        <v>1.486103452956344</v>
      </c>
      <c r="AD472" s="7">
        <f t="shared" si="117"/>
        <v>0.10704008597515105</v>
      </c>
      <c r="AE472" s="7">
        <f t="shared" si="118"/>
        <v>2.6083523714463075</v>
      </c>
    </row>
    <row r="473" spans="1:31" ht="12.75">
      <c r="A473" s="1" t="s">
        <v>948</v>
      </c>
      <c r="B473" s="1" t="s">
        <v>949</v>
      </c>
      <c r="C473" s="2" t="s">
        <v>933</v>
      </c>
      <c r="D473" s="1"/>
      <c r="E473" s="3">
        <v>217527092</v>
      </c>
      <c r="F473" s="4">
        <v>100.39</v>
      </c>
      <c r="G473" s="5">
        <f t="shared" si="105"/>
        <v>1.0039</v>
      </c>
      <c r="H473" s="4">
        <v>1990513.51</v>
      </c>
      <c r="I473" s="4">
        <v>0</v>
      </c>
      <c r="J473" s="4">
        <v>0</v>
      </c>
      <c r="K473" s="4">
        <v>0</v>
      </c>
      <c r="L473" s="6">
        <f t="shared" si="106"/>
        <v>1990513.51</v>
      </c>
      <c r="M473" s="4">
        <v>0</v>
      </c>
      <c r="N473" s="4">
        <v>2821342.52</v>
      </c>
      <c r="O473" s="4">
        <v>0</v>
      </c>
      <c r="P473" s="6">
        <f>SUM(M473:O473)</f>
        <v>2821342.52</v>
      </c>
      <c r="Q473" s="4">
        <v>0</v>
      </c>
      <c r="R473" s="4">
        <v>0</v>
      </c>
      <c r="S473" s="6">
        <f t="shared" si="107"/>
        <v>0</v>
      </c>
      <c r="T473" s="6">
        <f t="shared" si="108"/>
        <v>4811856.03</v>
      </c>
      <c r="U473" s="7">
        <f t="shared" si="109"/>
        <v>0</v>
      </c>
      <c r="V473" s="7">
        <f t="shared" si="119"/>
        <v>1.2970074182759728</v>
      </c>
      <c r="W473" s="7">
        <f t="shared" si="120"/>
        <v>0.9150646439938617</v>
      </c>
      <c r="X473" s="7">
        <f t="shared" si="121"/>
        <v>2.212072062269834</v>
      </c>
      <c r="Y473" s="36">
        <v>144763.67249602545</v>
      </c>
      <c r="Z473" s="36">
        <f t="shared" si="113"/>
        <v>3202.2767556003787</v>
      </c>
      <c r="AA473" s="6">
        <f t="shared" si="114"/>
        <v>216682032.07490787</v>
      </c>
      <c r="AB473" s="7">
        <f t="shared" si="115"/>
        <v>0.9186333961054376</v>
      </c>
      <c r="AC473" s="7">
        <f t="shared" si="116"/>
        <v>1.302065747207249</v>
      </c>
      <c r="AD473" s="7">
        <f t="shared" si="117"/>
        <v>0</v>
      </c>
      <c r="AE473" s="7">
        <f t="shared" si="118"/>
        <v>2.220699143312687</v>
      </c>
    </row>
    <row r="474" spans="1:31" ht="12.75">
      <c r="A474" s="1" t="s">
        <v>950</v>
      </c>
      <c r="B474" s="1" t="s">
        <v>951</v>
      </c>
      <c r="C474" s="2" t="s">
        <v>933</v>
      </c>
      <c r="D474" s="1"/>
      <c r="E474" s="3">
        <v>269750367</v>
      </c>
      <c r="F474" s="4">
        <v>73.61</v>
      </c>
      <c r="G474" s="5">
        <f t="shared" si="105"/>
        <v>0.7361</v>
      </c>
      <c r="H474" s="4">
        <v>3353654.96</v>
      </c>
      <c r="I474" s="4">
        <v>0</v>
      </c>
      <c r="J474" s="4">
        <v>0</v>
      </c>
      <c r="K474" s="4">
        <v>0</v>
      </c>
      <c r="L474" s="6">
        <f t="shared" si="106"/>
        <v>3353654.96</v>
      </c>
      <c r="M474" s="4">
        <v>4153781</v>
      </c>
      <c r="N474" s="4">
        <v>0</v>
      </c>
      <c r="O474" s="4">
        <v>0</v>
      </c>
      <c r="P474" s="6">
        <f>SUM(M474:O474)</f>
        <v>4153781</v>
      </c>
      <c r="Q474" s="4">
        <v>397143</v>
      </c>
      <c r="R474" s="4">
        <v>0</v>
      </c>
      <c r="S474" s="6">
        <f t="shared" si="107"/>
        <v>397143</v>
      </c>
      <c r="T474" s="6">
        <f t="shared" si="108"/>
        <v>7904578.96</v>
      </c>
      <c r="U474" s="7">
        <f t="shared" si="109"/>
        <v>0.1472261203633506</v>
      </c>
      <c r="V474" s="7">
        <f t="shared" si="119"/>
        <v>1.539861111662547</v>
      </c>
      <c r="W474" s="7">
        <f t="shared" si="120"/>
        <v>1.2432438914902386</v>
      </c>
      <c r="X474" s="7">
        <f t="shared" si="121"/>
        <v>2.930331123516136</v>
      </c>
      <c r="Y474" s="36">
        <v>87856.76632572777</v>
      </c>
      <c r="Z474" s="36">
        <f t="shared" si="113"/>
        <v>2574.494167757645</v>
      </c>
      <c r="AA474" s="6">
        <f t="shared" si="114"/>
        <v>366458860.2092107</v>
      </c>
      <c r="AB474" s="7">
        <f t="shared" si="115"/>
        <v>0.9151518285259644</v>
      </c>
      <c r="AC474" s="7">
        <f t="shared" si="116"/>
        <v>1.1334917642948008</v>
      </c>
      <c r="AD474" s="7">
        <f t="shared" si="117"/>
        <v>0.10837314719946238</v>
      </c>
      <c r="AE474" s="7">
        <f t="shared" si="118"/>
        <v>2.157016740020228</v>
      </c>
    </row>
    <row r="475" spans="1:31" ht="12.75">
      <c r="A475" s="1" t="s">
        <v>952</v>
      </c>
      <c r="B475" s="1" t="s">
        <v>953</v>
      </c>
      <c r="C475" s="2" t="s">
        <v>933</v>
      </c>
      <c r="D475" s="1"/>
      <c r="E475" s="3">
        <v>116828700</v>
      </c>
      <c r="F475" s="4">
        <v>106.47</v>
      </c>
      <c r="G475" s="5">
        <f t="shared" si="105"/>
        <v>1.0647</v>
      </c>
      <c r="H475" s="4">
        <v>994337.35</v>
      </c>
      <c r="I475" s="4">
        <v>0</v>
      </c>
      <c r="J475" s="4">
        <v>0</v>
      </c>
      <c r="K475" s="4">
        <v>0</v>
      </c>
      <c r="L475" s="6">
        <f t="shared" si="106"/>
        <v>994337.35</v>
      </c>
      <c r="M475" s="4">
        <v>1292801.5</v>
      </c>
      <c r="N475" s="4">
        <v>0</v>
      </c>
      <c r="O475" s="4">
        <v>0</v>
      </c>
      <c r="P475" s="6">
        <f>SUM(M475:O475)</f>
        <v>1292801.5</v>
      </c>
      <c r="Q475" s="4">
        <v>218142.88</v>
      </c>
      <c r="R475" s="4">
        <v>0</v>
      </c>
      <c r="S475" s="6">
        <f t="shared" si="107"/>
        <v>218142.88</v>
      </c>
      <c r="T475" s="6">
        <f t="shared" si="108"/>
        <v>2505281.73</v>
      </c>
      <c r="U475" s="7">
        <f t="shared" si="109"/>
        <v>0.18672028362893708</v>
      </c>
      <c r="V475" s="7">
        <f t="shared" si="119"/>
        <v>1.1065786917084586</v>
      </c>
      <c r="W475" s="7">
        <f t="shared" si="120"/>
        <v>0.8511070909802129</v>
      </c>
      <c r="X475" s="7">
        <f t="shared" si="121"/>
        <v>2.1444060663176083</v>
      </c>
      <c r="Y475" s="36">
        <v>101860.43010752689</v>
      </c>
      <c r="Z475" s="36">
        <f t="shared" si="113"/>
        <v>2184.301242403014</v>
      </c>
      <c r="AA475" s="6">
        <f t="shared" si="114"/>
        <v>109729219.49845026</v>
      </c>
      <c r="AB475" s="7">
        <f t="shared" si="115"/>
        <v>0.9061737197666326</v>
      </c>
      <c r="AC475" s="7">
        <f t="shared" si="116"/>
        <v>1.178174333061996</v>
      </c>
      <c r="AD475" s="7">
        <f t="shared" si="117"/>
        <v>0.1988010859797293</v>
      </c>
      <c r="AE475" s="7">
        <f t="shared" si="118"/>
        <v>2.283149138808358</v>
      </c>
    </row>
    <row r="476" spans="1:31" ht="12.75">
      <c r="A476" s="1" t="s">
        <v>954</v>
      </c>
      <c r="B476" s="1" t="s">
        <v>955</v>
      </c>
      <c r="C476" s="2" t="s">
        <v>933</v>
      </c>
      <c r="D476" s="1"/>
      <c r="E476" s="3">
        <v>121683887</v>
      </c>
      <c r="F476" s="4">
        <v>94.66</v>
      </c>
      <c r="G476" s="5">
        <f t="shared" si="105"/>
        <v>0.9466</v>
      </c>
      <c r="H476" s="4">
        <v>1244902.58</v>
      </c>
      <c r="I476" s="4">
        <v>0</v>
      </c>
      <c r="J476" s="4">
        <v>0</v>
      </c>
      <c r="K476" s="4">
        <v>0</v>
      </c>
      <c r="L476" s="6">
        <f t="shared" si="106"/>
        <v>1244902.58</v>
      </c>
      <c r="M476" s="4">
        <v>1913118</v>
      </c>
      <c r="N476" s="4">
        <v>0</v>
      </c>
      <c r="O476" s="4">
        <v>0</v>
      </c>
      <c r="P476" s="6">
        <f>SUM(M476:O476)</f>
        <v>1913118</v>
      </c>
      <c r="Q476" s="4">
        <v>1465017</v>
      </c>
      <c r="R476" s="4">
        <v>0</v>
      </c>
      <c r="S476" s="6">
        <f t="shared" si="107"/>
        <v>1465017</v>
      </c>
      <c r="T476" s="6">
        <f t="shared" si="108"/>
        <v>4623037.58</v>
      </c>
      <c r="U476" s="7">
        <f t="shared" si="109"/>
        <v>1.2039531577422409</v>
      </c>
      <c r="V476" s="7">
        <f t="shared" si="119"/>
        <v>1.5722032285178398</v>
      </c>
      <c r="W476" s="7">
        <f t="shared" si="120"/>
        <v>1.0230627987746643</v>
      </c>
      <c r="X476" s="7">
        <f t="shared" si="121"/>
        <v>3.799219185034745</v>
      </c>
      <c r="Y476" s="36">
        <v>42820.333745364645</v>
      </c>
      <c r="Z476" s="36">
        <f t="shared" si="113"/>
        <v>1626.8383347498007</v>
      </c>
      <c r="AA476" s="6">
        <f t="shared" si="114"/>
        <v>128548369.95563067</v>
      </c>
      <c r="AB476" s="7">
        <f t="shared" si="115"/>
        <v>0.9684312453200974</v>
      </c>
      <c r="AC476" s="7">
        <f t="shared" si="116"/>
        <v>1.4882475761149871</v>
      </c>
      <c r="AD476" s="7">
        <f t="shared" si="117"/>
        <v>1.1396620591188051</v>
      </c>
      <c r="AE476" s="7">
        <f t="shared" si="118"/>
        <v>3.5963408805538895</v>
      </c>
    </row>
    <row r="477" spans="1:31" ht="12.75">
      <c r="A477" s="1" t="s">
        <v>956</v>
      </c>
      <c r="B477" s="1" t="s">
        <v>957</v>
      </c>
      <c r="C477" s="2" t="s">
        <v>933</v>
      </c>
      <c r="D477" s="1"/>
      <c r="E477" s="3">
        <v>316238398</v>
      </c>
      <c r="F477" s="4">
        <v>94.68</v>
      </c>
      <c r="G477" s="5">
        <f t="shared" si="105"/>
        <v>0.9468000000000001</v>
      </c>
      <c r="H477" s="4">
        <v>3257992.72</v>
      </c>
      <c r="I477" s="4">
        <v>0</v>
      </c>
      <c r="J477" s="4">
        <v>0</v>
      </c>
      <c r="K477" s="4">
        <v>0</v>
      </c>
      <c r="L477" s="6">
        <f t="shared" si="106"/>
        <v>3257992.72</v>
      </c>
      <c r="M477" s="4">
        <v>0</v>
      </c>
      <c r="N477" s="4">
        <v>3997786.74</v>
      </c>
      <c r="O477" s="4">
        <v>0</v>
      </c>
      <c r="P477" s="6">
        <f>SUM(N477:O477)</f>
        <v>3997786.74</v>
      </c>
      <c r="Q477" s="4">
        <v>537000</v>
      </c>
      <c r="R477" s="4">
        <v>0</v>
      </c>
      <c r="S477" s="6">
        <f t="shared" si="107"/>
        <v>537000</v>
      </c>
      <c r="T477" s="6">
        <f t="shared" si="108"/>
        <v>7792779.460000001</v>
      </c>
      <c r="U477" s="7">
        <f t="shared" si="109"/>
        <v>0.169808601168034</v>
      </c>
      <c r="V477" s="7">
        <f t="shared" si="119"/>
        <v>1.2641686668296366</v>
      </c>
      <c r="W477" s="7">
        <f t="shared" si="120"/>
        <v>1.0302331217855463</v>
      </c>
      <c r="X477" s="7">
        <f t="shared" si="121"/>
        <v>2.464210389783217</v>
      </c>
      <c r="Y477" s="36">
        <v>79088.69609856264</v>
      </c>
      <c r="Z477" s="36">
        <f t="shared" si="113"/>
        <v>1948.9118664048542</v>
      </c>
      <c r="AA477" s="6">
        <f t="shared" si="114"/>
        <v>334007602.45035905</v>
      </c>
      <c r="AB477" s="7">
        <f t="shared" si="115"/>
        <v>0.9754247197065552</v>
      </c>
      <c r="AC477" s="7">
        <f t="shared" si="116"/>
        <v>1.1969148937543002</v>
      </c>
      <c r="AD477" s="7">
        <f t="shared" si="117"/>
        <v>0.16077478358589462</v>
      </c>
      <c r="AE477" s="7">
        <f t="shared" si="118"/>
        <v>2.3331143970467503</v>
      </c>
    </row>
    <row r="478" spans="1:31" ht="12.75">
      <c r="A478" s="1" t="s">
        <v>958</v>
      </c>
      <c r="B478" s="1" t="s">
        <v>959</v>
      </c>
      <c r="C478" s="2" t="s">
        <v>933</v>
      </c>
      <c r="D478" s="1"/>
      <c r="E478" s="3">
        <v>137748623</v>
      </c>
      <c r="F478" s="4">
        <v>78.43</v>
      </c>
      <c r="G478" s="5">
        <f t="shared" si="105"/>
        <v>0.7843000000000001</v>
      </c>
      <c r="H478" s="4">
        <v>1613597.85</v>
      </c>
      <c r="I478" s="4">
        <v>0</v>
      </c>
      <c r="J478" s="4">
        <v>0</v>
      </c>
      <c r="K478" s="4">
        <v>0</v>
      </c>
      <c r="L478" s="6">
        <f t="shared" si="106"/>
        <v>1613597.85</v>
      </c>
      <c r="M478" s="4">
        <v>1965607</v>
      </c>
      <c r="N478" s="4">
        <v>0</v>
      </c>
      <c r="O478" s="4">
        <v>0</v>
      </c>
      <c r="P478" s="6">
        <f aca="true" t="shared" si="122" ref="P478:P509">SUM(M478:O478)</f>
        <v>1965607</v>
      </c>
      <c r="Q478" s="4">
        <v>68800</v>
      </c>
      <c r="R478" s="4">
        <v>0</v>
      </c>
      <c r="S478" s="6">
        <f t="shared" si="107"/>
        <v>68800</v>
      </c>
      <c r="T478" s="6">
        <f t="shared" si="108"/>
        <v>3648004.85</v>
      </c>
      <c r="U478" s="7">
        <f t="shared" si="109"/>
        <v>0.04994605281825575</v>
      </c>
      <c r="V478" s="7">
        <f t="shared" si="119"/>
        <v>1.4269521953769368</v>
      </c>
      <c r="W478" s="7">
        <f t="shared" si="120"/>
        <v>1.171407608190755</v>
      </c>
      <c r="X478" s="7">
        <f t="shared" si="121"/>
        <v>2.648305856385947</v>
      </c>
      <c r="Y478" s="36">
        <v>101827.36185383244</v>
      </c>
      <c r="Z478" s="36">
        <f t="shared" si="113"/>
        <v>2696.6999873783543</v>
      </c>
      <c r="AA478" s="6">
        <f t="shared" si="114"/>
        <v>175632567.89493814</v>
      </c>
      <c r="AB478" s="7">
        <f t="shared" si="115"/>
        <v>0.9187349871040091</v>
      </c>
      <c r="AC478" s="7">
        <f t="shared" si="116"/>
        <v>1.1191586068341317</v>
      </c>
      <c r="AD478" s="7">
        <f t="shared" si="117"/>
        <v>0.03917268922535799</v>
      </c>
      <c r="AE478" s="7">
        <f t="shared" si="118"/>
        <v>2.0770662831634987</v>
      </c>
    </row>
    <row r="479" spans="1:31" ht="12.75">
      <c r="A479" s="1" t="s">
        <v>960</v>
      </c>
      <c r="B479" s="1" t="s">
        <v>961</v>
      </c>
      <c r="C479" s="2" t="s">
        <v>933</v>
      </c>
      <c r="D479" s="1"/>
      <c r="E479" s="3">
        <v>125119529</v>
      </c>
      <c r="F479" s="4">
        <v>97.51</v>
      </c>
      <c r="G479" s="5">
        <f t="shared" si="105"/>
        <v>0.9751000000000001</v>
      </c>
      <c r="H479" s="4">
        <v>1171807.71</v>
      </c>
      <c r="I479" s="4">
        <v>0</v>
      </c>
      <c r="J479" s="4">
        <v>0</v>
      </c>
      <c r="K479" s="4">
        <v>0</v>
      </c>
      <c r="L479" s="6">
        <f t="shared" si="106"/>
        <v>1171807.71</v>
      </c>
      <c r="M479" s="4">
        <v>0</v>
      </c>
      <c r="N479" s="4">
        <v>1697152.48</v>
      </c>
      <c r="O479" s="4">
        <v>0</v>
      </c>
      <c r="P479" s="6">
        <f t="shared" si="122"/>
        <v>1697152.48</v>
      </c>
      <c r="Q479" s="4">
        <v>745568.01</v>
      </c>
      <c r="R479" s="4">
        <v>0</v>
      </c>
      <c r="S479" s="6">
        <f t="shared" si="107"/>
        <v>745568.01</v>
      </c>
      <c r="T479" s="6">
        <f t="shared" si="108"/>
        <v>3614528.2</v>
      </c>
      <c r="U479" s="7">
        <f t="shared" si="109"/>
        <v>0.5958846040732778</v>
      </c>
      <c r="V479" s="7">
        <f t="shared" si="119"/>
        <v>1.3564249270791293</v>
      </c>
      <c r="W479" s="7">
        <f t="shared" si="120"/>
        <v>0.9365506083386871</v>
      </c>
      <c r="X479" s="7">
        <f t="shared" si="121"/>
        <v>2.8888601394910944</v>
      </c>
      <c r="Y479" s="36">
        <v>101792.25053078556</v>
      </c>
      <c r="Z479" s="36">
        <f t="shared" si="113"/>
        <v>2940.6357506747763</v>
      </c>
      <c r="AA479" s="6">
        <f t="shared" si="114"/>
        <v>128314561.58342732</v>
      </c>
      <c r="AB479" s="7">
        <f t="shared" si="115"/>
        <v>0.9132304981910538</v>
      </c>
      <c r="AC479" s="7">
        <f t="shared" si="116"/>
        <v>1.322649946394859</v>
      </c>
      <c r="AD479" s="7">
        <f t="shared" si="117"/>
        <v>0.5810470774318532</v>
      </c>
      <c r="AE479" s="7">
        <f t="shared" si="118"/>
        <v>2.8169275220177665</v>
      </c>
    </row>
    <row r="480" spans="1:31" ht="12.75">
      <c r="A480" s="1" t="s">
        <v>962</v>
      </c>
      <c r="B480" s="1" t="s">
        <v>963</v>
      </c>
      <c r="C480" s="2" t="s">
        <v>964</v>
      </c>
      <c r="D480" s="1"/>
      <c r="E480" s="3">
        <v>1309017894</v>
      </c>
      <c r="F480" s="4">
        <v>97.99</v>
      </c>
      <c r="G480" s="5">
        <f t="shared" si="105"/>
        <v>0.9799</v>
      </c>
      <c r="H480" s="4">
        <v>5331640.04</v>
      </c>
      <c r="I480" s="4">
        <v>0</v>
      </c>
      <c r="J480" s="4">
        <v>0</v>
      </c>
      <c r="K480" s="4">
        <v>385922.87</v>
      </c>
      <c r="L480" s="6">
        <f t="shared" si="106"/>
        <v>5717562.91</v>
      </c>
      <c r="M480" s="4">
        <v>8465532</v>
      </c>
      <c r="N480" s="4">
        <v>0</v>
      </c>
      <c r="O480" s="4">
        <v>0</v>
      </c>
      <c r="P480" s="6">
        <f t="shared" si="122"/>
        <v>8465532</v>
      </c>
      <c r="Q480" s="4">
        <v>3795992.97</v>
      </c>
      <c r="R480" s="4">
        <v>261792</v>
      </c>
      <c r="S480" s="6">
        <f t="shared" si="107"/>
        <v>4057784.97</v>
      </c>
      <c r="T480" s="6">
        <f t="shared" si="108"/>
        <v>18240879.88</v>
      </c>
      <c r="U480" s="7">
        <f t="shared" si="109"/>
        <v>0.30998697486101745</v>
      </c>
      <c r="V480" s="7">
        <f t="shared" si="119"/>
        <v>0.6467086537779597</v>
      </c>
      <c r="W480" s="7">
        <f t="shared" si="120"/>
        <v>0.43678263958093766</v>
      </c>
      <c r="X480" s="7">
        <f t="shared" si="121"/>
        <v>1.3934782682199147</v>
      </c>
      <c r="Y480" s="36">
        <v>216878.55796418473</v>
      </c>
      <c r="Z480" s="36">
        <f t="shared" si="113"/>
        <v>3022.155573659645</v>
      </c>
      <c r="AA480" s="6">
        <f t="shared" si="114"/>
        <v>1335868858.0467396</v>
      </c>
      <c r="AB480" s="7">
        <f t="shared" si="115"/>
        <v>0.4280033085253607</v>
      </c>
      <c r="AC480" s="7">
        <f t="shared" si="116"/>
        <v>0.6337098098370227</v>
      </c>
      <c r="AD480" s="7">
        <f t="shared" si="117"/>
        <v>0.28415910342803913</v>
      </c>
      <c r="AE480" s="7">
        <f t="shared" si="118"/>
        <v>1.3654693550286943</v>
      </c>
    </row>
    <row r="481" spans="1:31" ht="12.75">
      <c r="A481" s="1" t="s">
        <v>965</v>
      </c>
      <c r="B481" s="1" t="s">
        <v>966</v>
      </c>
      <c r="C481" s="2" t="s">
        <v>964</v>
      </c>
      <c r="D481" s="1"/>
      <c r="E481" s="3">
        <v>3320166419</v>
      </c>
      <c r="F481" s="4">
        <v>100.88</v>
      </c>
      <c r="G481" s="5">
        <f t="shared" si="105"/>
        <v>1.0088</v>
      </c>
      <c r="H481" s="4">
        <v>13259759.5</v>
      </c>
      <c r="I481" s="4">
        <v>0</v>
      </c>
      <c r="J481" s="4">
        <v>0</v>
      </c>
      <c r="K481" s="4">
        <v>959663.88</v>
      </c>
      <c r="L481" s="6">
        <f t="shared" si="106"/>
        <v>14219423.38</v>
      </c>
      <c r="M481" s="4">
        <v>34857327</v>
      </c>
      <c r="N481" s="4">
        <v>0</v>
      </c>
      <c r="O481" s="4">
        <v>0</v>
      </c>
      <c r="P481" s="6">
        <f t="shared" si="122"/>
        <v>34857327</v>
      </c>
      <c r="Q481" s="4">
        <v>12418122.39</v>
      </c>
      <c r="R481" s="4">
        <v>664033.28</v>
      </c>
      <c r="S481" s="6">
        <f t="shared" si="107"/>
        <v>13082155.67</v>
      </c>
      <c r="T481" s="6">
        <f t="shared" si="108"/>
        <v>62158906.050000004</v>
      </c>
      <c r="U481" s="7">
        <f t="shared" si="109"/>
        <v>0.39402108265224284</v>
      </c>
      <c r="V481" s="7">
        <f t="shared" si="119"/>
        <v>1.049866862110444</v>
      </c>
      <c r="W481" s="7">
        <f t="shared" si="120"/>
        <v>0.42827441716860526</v>
      </c>
      <c r="X481" s="7">
        <f t="shared" si="121"/>
        <v>1.8721623619312924</v>
      </c>
      <c r="Y481" s="36">
        <v>272726.90168922464</v>
      </c>
      <c r="Z481" s="36">
        <f t="shared" si="113"/>
        <v>5105.890404287022</v>
      </c>
      <c r="AA481" s="6">
        <f t="shared" si="114"/>
        <v>3291203825.337034</v>
      </c>
      <c r="AB481" s="7">
        <f t="shared" si="115"/>
        <v>0.432043232039689</v>
      </c>
      <c r="AC481" s="7">
        <f t="shared" si="116"/>
        <v>1.059105690497016</v>
      </c>
      <c r="AD481" s="7">
        <f t="shared" si="117"/>
        <v>0.37731246829504184</v>
      </c>
      <c r="AE481" s="7">
        <f t="shared" si="118"/>
        <v>1.8886373907162874</v>
      </c>
    </row>
    <row r="482" spans="1:31" ht="12.75">
      <c r="A482" s="1" t="s">
        <v>967</v>
      </c>
      <c r="B482" s="1" t="s">
        <v>968</v>
      </c>
      <c r="C482" s="2" t="s">
        <v>964</v>
      </c>
      <c r="D482" s="1"/>
      <c r="E482" s="3">
        <v>1229163211</v>
      </c>
      <c r="F482" s="4">
        <v>99.92</v>
      </c>
      <c r="G482" s="5">
        <f t="shared" si="105"/>
        <v>0.9992</v>
      </c>
      <c r="H482" s="4">
        <v>4919607.48</v>
      </c>
      <c r="I482" s="4">
        <v>0</v>
      </c>
      <c r="J482" s="4">
        <v>0</v>
      </c>
      <c r="K482" s="4">
        <v>355633.26</v>
      </c>
      <c r="L482" s="6">
        <f t="shared" si="106"/>
        <v>5275240.74</v>
      </c>
      <c r="M482" s="4">
        <v>0</v>
      </c>
      <c r="N482" s="4">
        <v>10735443.48</v>
      </c>
      <c r="O482" s="4">
        <v>0</v>
      </c>
      <c r="P482" s="6">
        <f t="shared" si="122"/>
        <v>10735443.48</v>
      </c>
      <c r="Q482" s="4">
        <v>4329112.83</v>
      </c>
      <c r="R482" s="4">
        <v>245833</v>
      </c>
      <c r="S482" s="6">
        <f t="shared" si="107"/>
        <v>4574945.83</v>
      </c>
      <c r="T482" s="6">
        <f t="shared" si="108"/>
        <v>20585630.05</v>
      </c>
      <c r="U482" s="7">
        <f t="shared" si="109"/>
        <v>0.37220002917903794</v>
      </c>
      <c r="V482" s="7">
        <f t="shared" si="119"/>
        <v>0.873394467384527</v>
      </c>
      <c r="W482" s="7">
        <f t="shared" si="120"/>
        <v>0.42917333457354834</v>
      </c>
      <c r="X482" s="7">
        <f t="shared" si="121"/>
        <v>1.6747678311371132</v>
      </c>
      <c r="Y482" s="36">
        <v>444027.58479771146</v>
      </c>
      <c r="Z482" s="36">
        <f t="shared" si="113"/>
        <v>7436.431151567139</v>
      </c>
      <c r="AA482" s="6">
        <f t="shared" si="114"/>
        <v>1230147328.8630905</v>
      </c>
      <c r="AB482" s="7">
        <f t="shared" si="115"/>
        <v>0.42882999590588955</v>
      </c>
      <c r="AC482" s="7">
        <f t="shared" si="116"/>
        <v>0.8726957518106194</v>
      </c>
      <c r="AD482" s="7">
        <f t="shared" si="117"/>
        <v>0.35191824006974776</v>
      </c>
      <c r="AE482" s="7">
        <f t="shared" si="118"/>
        <v>1.6734280168722038</v>
      </c>
    </row>
    <row r="483" spans="1:31" ht="12.75">
      <c r="A483" s="1" t="s">
        <v>969</v>
      </c>
      <c r="B483" s="1" t="s">
        <v>970</v>
      </c>
      <c r="C483" s="2" t="s">
        <v>964</v>
      </c>
      <c r="D483" s="1"/>
      <c r="E483" s="3">
        <v>434584479</v>
      </c>
      <c r="F483" s="4">
        <v>101.32</v>
      </c>
      <c r="G483" s="5">
        <f t="shared" si="105"/>
        <v>1.0131999999999999</v>
      </c>
      <c r="H483" s="4">
        <v>1770162.63</v>
      </c>
      <c r="I483" s="4">
        <v>0</v>
      </c>
      <c r="J483" s="4">
        <v>0</v>
      </c>
      <c r="K483" s="4">
        <v>128107.06</v>
      </c>
      <c r="L483" s="6">
        <f t="shared" si="106"/>
        <v>1898269.69</v>
      </c>
      <c r="M483" s="4">
        <v>7985565</v>
      </c>
      <c r="N483" s="4">
        <v>0</v>
      </c>
      <c r="O483" s="4">
        <v>0</v>
      </c>
      <c r="P483" s="6">
        <f t="shared" si="122"/>
        <v>7985565</v>
      </c>
      <c r="Q483" s="4">
        <v>3728362.58</v>
      </c>
      <c r="R483" s="4">
        <v>0</v>
      </c>
      <c r="S483" s="6">
        <f t="shared" si="107"/>
        <v>3728362.58</v>
      </c>
      <c r="T483" s="6">
        <f t="shared" si="108"/>
        <v>13612197.27</v>
      </c>
      <c r="U483" s="7">
        <f t="shared" si="109"/>
        <v>0.8579143435078821</v>
      </c>
      <c r="V483" s="7">
        <f t="shared" si="119"/>
        <v>1.837517303511431</v>
      </c>
      <c r="W483" s="7">
        <f t="shared" si="120"/>
        <v>0.43680107820877784</v>
      </c>
      <c r="X483" s="7">
        <f t="shared" si="121"/>
        <v>3.132232725228091</v>
      </c>
      <c r="Y483" s="36">
        <v>147900.34919249237</v>
      </c>
      <c r="Z483" s="36">
        <f t="shared" si="113"/>
        <v>4632.583138133867</v>
      </c>
      <c r="AA483" s="6">
        <f t="shared" si="114"/>
        <v>428922699.368338</v>
      </c>
      <c r="AB483" s="7">
        <f t="shared" si="115"/>
        <v>0.4425668524411337</v>
      </c>
      <c r="AC483" s="7">
        <f t="shared" si="116"/>
        <v>1.8617725319177814</v>
      </c>
      <c r="AD483" s="7">
        <f t="shared" si="117"/>
        <v>0.8692388128421861</v>
      </c>
      <c r="AE483" s="7">
        <f t="shared" si="118"/>
        <v>3.1735781972011012</v>
      </c>
    </row>
    <row r="484" spans="1:31" ht="12.75">
      <c r="A484" s="1" t="s">
        <v>971</v>
      </c>
      <c r="B484" s="1" t="s">
        <v>972</v>
      </c>
      <c r="C484" s="2" t="s">
        <v>964</v>
      </c>
      <c r="D484" s="1"/>
      <c r="E484" s="3">
        <v>1363023776</v>
      </c>
      <c r="F484" s="4">
        <v>93.85</v>
      </c>
      <c r="G484" s="5">
        <f t="shared" si="105"/>
        <v>0.9384999999999999</v>
      </c>
      <c r="H484" s="4">
        <v>5950585.06</v>
      </c>
      <c r="I484" s="4">
        <v>558585.79</v>
      </c>
      <c r="J484" s="4">
        <v>0</v>
      </c>
      <c r="K484" s="4">
        <v>430652.73</v>
      </c>
      <c r="L484" s="6">
        <f t="shared" si="106"/>
        <v>6939823.58</v>
      </c>
      <c r="M484" s="4">
        <v>21125493</v>
      </c>
      <c r="N484" s="4">
        <v>0</v>
      </c>
      <c r="O484" s="4">
        <v>0</v>
      </c>
      <c r="P484" s="6">
        <f t="shared" si="122"/>
        <v>21125493</v>
      </c>
      <c r="Q484" s="4">
        <v>2615000</v>
      </c>
      <c r="R484" s="4">
        <v>135730</v>
      </c>
      <c r="S484" s="6">
        <f t="shared" si="107"/>
        <v>2750730</v>
      </c>
      <c r="T484" s="6">
        <f t="shared" si="108"/>
        <v>30816046.58</v>
      </c>
      <c r="U484" s="7">
        <f t="shared" si="109"/>
        <v>0.20181085968085122</v>
      </c>
      <c r="V484" s="7">
        <f t="shared" si="119"/>
        <v>1.549899082611454</v>
      </c>
      <c r="W484" s="7">
        <f t="shared" si="120"/>
        <v>0.5091491214016798</v>
      </c>
      <c r="X484" s="7">
        <f t="shared" si="121"/>
        <v>2.260859063693985</v>
      </c>
      <c r="Y484" s="36">
        <v>221503.8781163435</v>
      </c>
      <c r="Z484" s="36">
        <f t="shared" si="113"/>
        <v>5007.89050482703</v>
      </c>
      <c r="AA484" s="6">
        <f t="shared" si="114"/>
        <v>1452342862.0138521</v>
      </c>
      <c r="AB484" s="7">
        <f t="shared" si="115"/>
        <v>0.4778364504354764</v>
      </c>
      <c r="AC484" s="7">
        <f t="shared" si="116"/>
        <v>1.4545802890308495</v>
      </c>
      <c r="AD484" s="7">
        <f t="shared" si="117"/>
        <v>0.18005390244931427</v>
      </c>
      <c r="AE484" s="7">
        <f t="shared" si="118"/>
        <v>2.1218162312768047</v>
      </c>
    </row>
    <row r="485" spans="1:31" ht="12.75">
      <c r="A485" s="1" t="s">
        <v>973</v>
      </c>
      <c r="B485" s="1" t="s">
        <v>974</v>
      </c>
      <c r="C485" s="2" t="s">
        <v>964</v>
      </c>
      <c r="D485" s="1"/>
      <c r="E485" s="3">
        <v>2712746900</v>
      </c>
      <c r="F485" s="4">
        <v>59.69</v>
      </c>
      <c r="G485" s="5">
        <f t="shared" si="105"/>
        <v>0.5969</v>
      </c>
      <c r="H485" s="4">
        <v>19105853.24</v>
      </c>
      <c r="I485" s="4">
        <v>1793751.27</v>
      </c>
      <c r="J485" s="4">
        <v>0</v>
      </c>
      <c r="K485" s="4">
        <v>1383743.88</v>
      </c>
      <c r="L485" s="6">
        <f t="shared" si="106"/>
        <v>22283348.389999997</v>
      </c>
      <c r="M485" s="4">
        <v>0</v>
      </c>
      <c r="N485" s="4">
        <v>56736162.1</v>
      </c>
      <c r="O485" s="4">
        <v>0</v>
      </c>
      <c r="P485" s="6">
        <f t="shared" si="122"/>
        <v>56736162.1</v>
      </c>
      <c r="Q485" s="4">
        <v>2409256.33</v>
      </c>
      <c r="R485" s="4">
        <v>1082000</v>
      </c>
      <c r="S485" s="6">
        <f t="shared" si="107"/>
        <v>3491256.33</v>
      </c>
      <c r="T485" s="6">
        <f t="shared" si="108"/>
        <v>82510766.82</v>
      </c>
      <c r="U485" s="7">
        <f t="shared" si="109"/>
        <v>0.12869819628215223</v>
      </c>
      <c r="V485" s="7">
        <f t="shared" si="119"/>
        <v>2.091465374082632</v>
      </c>
      <c r="W485" s="7">
        <f t="shared" si="120"/>
        <v>0.8214311622658198</v>
      </c>
      <c r="X485" s="7">
        <f t="shared" si="121"/>
        <v>3.0415947326306036</v>
      </c>
      <c r="Y485" s="36">
        <v>138765.2803758428</v>
      </c>
      <c r="Z485" s="36">
        <f t="shared" si="113"/>
        <v>4220.677458631722</v>
      </c>
      <c r="AA485" s="6">
        <f t="shared" si="114"/>
        <v>4544725917.239069</v>
      </c>
      <c r="AB485" s="7">
        <f t="shared" si="115"/>
        <v>0.4903122607564678</v>
      </c>
      <c r="AC485" s="7">
        <f t="shared" si="116"/>
        <v>1.2483956817899229</v>
      </c>
      <c r="AD485" s="7">
        <f t="shared" si="117"/>
        <v>0.053012137010533485</v>
      </c>
      <c r="AE485" s="7">
        <f t="shared" si="118"/>
        <v>1.8155278959072072</v>
      </c>
    </row>
    <row r="486" spans="1:31" ht="12.75">
      <c r="A486" s="1" t="s">
        <v>975</v>
      </c>
      <c r="B486" s="1" t="s">
        <v>976</v>
      </c>
      <c r="C486" s="2" t="s">
        <v>964</v>
      </c>
      <c r="D486" s="1"/>
      <c r="E486" s="3">
        <v>148745000</v>
      </c>
      <c r="F486" s="4">
        <v>71.81</v>
      </c>
      <c r="G486" s="5">
        <f t="shared" si="105"/>
        <v>0.7181000000000001</v>
      </c>
      <c r="H486" s="4">
        <v>867809.29</v>
      </c>
      <c r="I486" s="4">
        <v>0</v>
      </c>
      <c r="J486" s="4">
        <v>0</v>
      </c>
      <c r="K486" s="4">
        <v>62805.44</v>
      </c>
      <c r="L486" s="6">
        <f t="shared" si="106"/>
        <v>930614.73</v>
      </c>
      <c r="M486" s="4">
        <v>0</v>
      </c>
      <c r="N486" s="4">
        <v>878739.59</v>
      </c>
      <c r="O486" s="4">
        <v>0</v>
      </c>
      <c r="P486" s="6">
        <f t="shared" si="122"/>
        <v>878739.59</v>
      </c>
      <c r="Q486" s="4">
        <v>906171.06</v>
      </c>
      <c r="R486" s="4">
        <v>0</v>
      </c>
      <c r="S486" s="6">
        <f t="shared" si="107"/>
        <v>906171.06</v>
      </c>
      <c r="T486" s="6">
        <f t="shared" si="108"/>
        <v>2715525.38</v>
      </c>
      <c r="U486" s="7">
        <f t="shared" si="109"/>
        <v>0.6092111062556725</v>
      </c>
      <c r="V486" s="7">
        <f t="shared" si="119"/>
        <v>0.5907691619886383</v>
      </c>
      <c r="W486" s="7">
        <f t="shared" si="120"/>
        <v>0.6256443779622844</v>
      </c>
      <c r="X486" s="7">
        <f t="shared" si="121"/>
        <v>1.8256246462065953</v>
      </c>
      <c r="Y486" s="36">
        <v>376311.94029850746</v>
      </c>
      <c r="Z486" s="36">
        <f t="shared" si="113"/>
        <v>6870.043528707801</v>
      </c>
      <c r="AA486" s="6">
        <f t="shared" si="114"/>
        <v>207136889.0126723</v>
      </c>
      <c r="AB486" s="7">
        <f t="shared" si="115"/>
        <v>0.4492752278147165</v>
      </c>
      <c r="AC486" s="7">
        <f t="shared" si="116"/>
        <v>0.42423133522404116</v>
      </c>
      <c r="AD486" s="7">
        <f t="shared" si="117"/>
        <v>0.43747449540219846</v>
      </c>
      <c r="AE486" s="7">
        <f t="shared" si="118"/>
        <v>1.310981058440956</v>
      </c>
    </row>
    <row r="487" spans="1:31" ht="12.75">
      <c r="A487" s="1" t="s">
        <v>977</v>
      </c>
      <c r="B487" s="1" t="s">
        <v>462</v>
      </c>
      <c r="C487" s="2" t="s">
        <v>964</v>
      </c>
      <c r="D487" s="3" t="s">
        <v>57</v>
      </c>
      <c r="E487" s="3">
        <v>3618102778</v>
      </c>
      <c r="F487" s="4">
        <v>97.53</v>
      </c>
      <c r="G487" s="5">
        <f t="shared" si="105"/>
        <v>0.9753000000000001</v>
      </c>
      <c r="H487" s="4">
        <v>14988284.87</v>
      </c>
      <c r="I487" s="4">
        <v>0</v>
      </c>
      <c r="J487" s="4">
        <v>0</v>
      </c>
      <c r="K487" s="4">
        <v>1086319.36</v>
      </c>
      <c r="L487" s="6">
        <f t="shared" si="106"/>
        <v>16074604.229999999</v>
      </c>
      <c r="M487" s="4">
        <v>53313228.5</v>
      </c>
      <c r="N487" s="4">
        <v>0</v>
      </c>
      <c r="O487" s="4">
        <v>0</v>
      </c>
      <c r="P487" s="6">
        <f t="shared" si="122"/>
        <v>53313228.5</v>
      </c>
      <c r="Q487" s="4">
        <v>15521860</v>
      </c>
      <c r="R487" s="4">
        <v>1085431</v>
      </c>
      <c r="S487" s="6">
        <f t="shared" si="107"/>
        <v>16607291</v>
      </c>
      <c r="T487" s="6">
        <f t="shared" si="108"/>
        <v>85995123.73</v>
      </c>
      <c r="U487" s="7">
        <f t="shared" si="109"/>
        <v>0.4590055070016587</v>
      </c>
      <c r="V487" s="7">
        <f t="shared" si="119"/>
        <v>1.4735133790055093</v>
      </c>
      <c r="W487" s="7">
        <f t="shared" si="120"/>
        <v>0.4442826867092386</v>
      </c>
      <c r="X487" s="7">
        <f t="shared" si="121"/>
        <v>2.3768015727164067</v>
      </c>
      <c r="Y487" s="36">
        <v>148571.71048463733</v>
      </c>
      <c r="Z487" s="36">
        <f t="shared" si="113"/>
        <v>3531.2547514105268</v>
      </c>
      <c r="AA487" s="6">
        <f t="shared" si="114"/>
        <v>3709733187.7371063</v>
      </c>
      <c r="AB487" s="7">
        <f t="shared" si="115"/>
        <v>0.43330890434752045</v>
      </c>
      <c r="AC487" s="7">
        <f t="shared" si="116"/>
        <v>1.4371175985440732</v>
      </c>
      <c r="AD487" s="7">
        <f t="shared" si="117"/>
        <v>0.41840906648782883</v>
      </c>
      <c r="AE487" s="7">
        <f t="shared" si="118"/>
        <v>2.3180945738703116</v>
      </c>
    </row>
    <row r="488" spans="1:31" ht="12.75">
      <c r="A488" s="1" t="s">
        <v>978</v>
      </c>
      <c r="B488" s="1" t="s">
        <v>979</v>
      </c>
      <c r="C488" s="2" t="s">
        <v>964</v>
      </c>
      <c r="D488" s="1"/>
      <c r="E488" s="3">
        <v>540705089</v>
      </c>
      <c r="F488" s="4">
        <v>91.3</v>
      </c>
      <c r="G488" s="5">
        <f t="shared" si="105"/>
        <v>0.9129999999999999</v>
      </c>
      <c r="H488" s="4">
        <v>2421923.31</v>
      </c>
      <c r="I488" s="4">
        <v>227350.27</v>
      </c>
      <c r="J488" s="4">
        <v>0</v>
      </c>
      <c r="K488" s="4">
        <v>175283.8</v>
      </c>
      <c r="L488" s="6">
        <f t="shared" si="106"/>
        <v>2824557.38</v>
      </c>
      <c r="M488" s="4">
        <v>6865493</v>
      </c>
      <c r="N488" s="4">
        <v>0</v>
      </c>
      <c r="O488" s="4">
        <v>0</v>
      </c>
      <c r="P488" s="6">
        <f t="shared" si="122"/>
        <v>6865493</v>
      </c>
      <c r="Q488" s="4">
        <v>1939156.07</v>
      </c>
      <c r="R488" s="4">
        <v>0</v>
      </c>
      <c r="S488" s="6">
        <f t="shared" si="107"/>
        <v>1939156.07</v>
      </c>
      <c r="T488" s="6">
        <f t="shared" si="108"/>
        <v>11629206.45</v>
      </c>
      <c r="U488" s="7">
        <f t="shared" si="109"/>
        <v>0.3586346992935367</v>
      </c>
      <c r="V488" s="7">
        <f t="shared" si="119"/>
        <v>1.2697296806836602</v>
      </c>
      <c r="W488" s="7">
        <f t="shared" si="120"/>
        <v>0.5223840939288811</v>
      </c>
      <c r="X488" s="7">
        <f t="shared" si="121"/>
        <v>2.150748473906078</v>
      </c>
      <c r="Y488" s="36">
        <v>218671.07061503417</v>
      </c>
      <c r="Z488" s="36">
        <f t="shared" si="113"/>
        <v>4703.064714126929</v>
      </c>
      <c r="AA488" s="6">
        <f t="shared" si="114"/>
        <v>592229013.143483</v>
      </c>
      <c r="AB488" s="7">
        <f t="shared" si="115"/>
        <v>0.4769366777570684</v>
      </c>
      <c r="AC488" s="7">
        <f t="shared" si="116"/>
        <v>1.1592631984641817</v>
      </c>
      <c r="AD488" s="7">
        <f t="shared" si="117"/>
        <v>0.32743348045499904</v>
      </c>
      <c r="AE488" s="7">
        <f t="shared" si="118"/>
        <v>1.963633356676249</v>
      </c>
    </row>
    <row r="489" spans="1:31" ht="12.75">
      <c r="A489" s="1" t="s">
        <v>980</v>
      </c>
      <c r="B489" s="1" t="s">
        <v>981</v>
      </c>
      <c r="C489" s="2" t="s">
        <v>964</v>
      </c>
      <c r="D489" s="1"/>
      <c r="E489" s="3">
        <v>2459576451</v>
      </c>
      <c r="F489" s="4">
        <v>94.4</v>
      </c>
      <c r="G489" s="5">
        <f t="shared" si="105"/>
        <v>0.9440000000000001</v>
      </c>
      <c r="H489" s="4">
        <v>10500481.69</v>
      </c>
      <c r="I489" s="4">
        <v>985692.48</v>
      </c>
      <c r="J489" s="4">
        <v>0</v>
      </c>
      <c r="K489" s="4">
        <v>760034.01</v>
      </c>
      <c r="L489" s="6">
        <f t="shared" si="106"/>
        <v>12246208.18</v>
      </c>
      <c r="M489" s="4">
        <v>40467078.5</v>
      </c>
      <c r="N489" s="4">
        <v>0</v>
      </c>
      <c r="O489" s="4">
        <v>0</v>
      </c>
      <c r="P489" s="6">
        <f t="shared" si="122"/>
        <v>40467078.5</v>
      </c>
      <c r="Q489" s="4">
        <v>6867223.86</v>
      </c>
      <c r="R489" s="4">
        <v>983831</v>
      </c>
      <c r="S489" s="6">
        <f t="shared" si="107"/>
        <v>7851054.86</v>
      </c>
      <c r="T489" s="6">
        <f t="shared" si="108"/>
        <v>60564341.54</v>
      </c>
      <c r="U489" s="7">
        <f t="shared" si="109"/>
        <v>0.31920353021789444</v>
      </c>
      <c r="V489" s="7">
        <f t="shared" si="119"/>
        <v>1.645286467251186</v>
      </c>
      <c r="W489" s="7">
        <f t="shared" si="120"/>
        <v>0.4978990661185185</v>
      </c>
      <c r="X489" s="7">
        <f t="shared" si="121"/>
        <v>2.462389063587599</v>
      </c>
      <c r="Y489" s="36">
        <v>180366.75440905502</v>
      </c>
      <c r="Z489" s="36">
        <f t="shared" si="113"/>
        <v>4441.331234916474</v>
      </c>
      <c r="AA489" s="6">
        <f t="shared" si="114"/>
        <v>2605483528.6016946</v>
      </c>
      <c r="AB489" s="7">
        <f t="shared" si="115"/>
        <v>0.4700167184158815</v>
      </c>
      <c r="AC489" s="7">
        <f t="shared" si="116"/>
        <v>1.5531504250851198</v>
      </c>
      <c r="AD489" s="7">
        <f t="shared" si="117"/>
        <v>0.263568116421196</v>
      </c>
      <c r="AE489" s="7">
        <f t="shared" si="118"/>
        <v>2.3244952760266937</v>
      </c>
    </row>
    <row r="490" spans="1:31" ht="12.75">
      <c r="A490" s="1" t="s">
        <v>982</v>
      </c>
      <c r="B490" s="1" t="s">
        <v>983</v>
      </c>
      <c r="C490" s="2" t="s">
        <v>964</v>
      </c>
      <c r="D490" s="1"/>
      <c r="E490" s="3">
        <v>531386316</v>
      </c>
      <c r="F490" s="4">
        <v>100.3</v>
      </c>
      <c r="G490" s="5">
        <f t="shared" si="105"/>
        <v>1.003</v>
      </c>
      <c r="H490" s="4">
        <v>2283207.29</v>
      </c>
      <c r="I490" s="4">
        <v>0</v>
      </c>
      <c r="J490" s="4">
        <v>0</v>
      </c>
      <c r="K490" s="4">
        <v>165272.87</v>
      </c>
      <c r="L490" s="6">
        <f t="shared" si="106"/>
        <v>2448480.16</v>
      </c>
      <c r="M490" s="4">
        <v>8060992.5</v>
      </c>
      <c r="N490" s="4">
        <v>0</v>
      </c>
      <c r="O490" s="4">
        <v>0</v>
      </c>
      <c r="P490" s="6">
        <f t="shared" si="122"/>
        <v>8060992.5</v>
      </c>
      <c r="Q490" s="4">
        <v>3173895.97</v>
      </c>
      <c r="R490" s="4">
        <v>0</v>
      </c>
      <c r="S490" s="6">
        <f t="shared" si="107"/>
        <v>3173895.97</v>
      </c>
      <c r="T490" s="6">
        <f t="shared" si="108"/>
        <v>13683368.63</v>
      </c>
      <c r="U490" s="7">
        <f t="shared" si="109"/>
        <v>0.5972859809208937</v>
      </c>
      <c r="V490" s="7">
        <f t="shared" si="119"/>
        <v>1.5169740464299046</v>
      </c>
      <c r="W490" s="7">
        <f t="shared" si="120"/>
        <v>0.4607721513099709</v>
      </c>
      <c r="X490" s="7">
        <f t="shared" si="121"/>
        <v>2.5750321786607695</v>
      </c>
      <c r="Y490" s="36">
        <v>134020.81039755352</v>
      </c>
      <c r="Z490" s="36">
        <f t="shared" si="113"/>
        <v>3451.078993838941</v>
      </c>
      <c r="AA490" s="6">
        <f t="shared" si="114"/>
        <v>529796925.2243271</v>
      </c>
      <c r="AB490" s="7">
        <f t="shared" si="115"/>
        <v>0.46215446776390073</v>
      </c>
      <c r="AC490" s="7">
        <f t="shared" si="116"/>
        <v>1.5215249685691943</v>
      </c>
      <c r="AD490" s="7">
        <f t="shared" si="117"/>
        <v>0.5990778388636564</v>
      </c>
      <c r="AE490" s="7">
        <f t="shared" si="118"/>
        <v>2.582757275196751</v>
      </c>
    </row>
    <row r="491" spans="1:31" ht="12.75">
      <c r="A491" s="1" t="s">
        <v>984</v>
      </c>
      <c r="B491" s="1" t="s">
        <v>985</v>
      </c>
      <c r="C491" s="2" t="s">
        <v>964</v>
      </c>
      <c r="D491" s="1"/>
      <c r="E491" s="3">
        <v>31144354</v>
      </c>
      <c r="F491" s="4">
        <v>101.98</v>
      </c>
      <c r="G491" s="5">
        <f t="shared" si="105"/>
        <v>1.0198</v>
      </c>
      <c r="H491" s="4">
        <v>123976.11</v>
      </c>
      <c r="I491" s="4">
        <v>11637.91</v>
      </c>
      <c r="J491" s="4">
        <v>0</v>
      </c>
      <c r="K491" s="4">
        <v>8972.72</v>
      </c>
      <c r="L491" s="6">
        <f t="shared" si="106"/>
        <v>144586.74</v>
      </c>
      <c r="M491" s="4">
        <v>351925</v>
      </c>
      <c r="N491" s="4">
        <v>0</v>
      </c>
      <c r="O491" s="4">
        <v>0</v>
      </c>
      <c r="P491" s="6">
        <f t="shared" si="122"/>
        <v>351925</v>
      </c>
      <c r="Q491" s="4">
        <v>91398</v>
      </c>
      <c r="R491" s="4">
        <v>0</v>
      </c>
      <c r="S491" s="6">
        <f t="shared" si="107"/>
        <v>91398</v>
      </c>
      <c r="T491" s="6">
        <f t="shared" si="108"/>
        <v>587909.74</v>
      </c>
      <c r="U491" s="7">
        <f t="shared" si="109"/>
        <v>0.29346571131319665</v>
      </c>
      <c r="V491" s="7">
        <f t="shared" si="119"/>
        <v>1.1299800920577772</v>
      </c>
      <c r="W491" s="7">
        <f t="shared" si="120"/>
        <v>0.4642470349521457</v>
      </c>
      <c r="X491" s="7">
        <f t="shared" si="121"/>
        <v>1.8876928383231195</v>
      </c>
      <c r="Y491" s="36">
        <v>176267.3076923077</v>
      </c>
      <c r="Z491" s="36">
        <f t="shared" si="113"/>
        <v>3327.385343612669</v>
      </c>
      <c r="AA491" s="6">
        <f t="shared" si="114"/>
        <v>30539668.562463228</v>
      </c>
      <c r="AB491" s="7">
        <f t="shared" si="115"/>
        <v>0.47343912624419826</v>
      </c>
      <c r="AC491" s="7">
        <f t="shared" si="116"/>
        <v>1.152353697880521</v>
      </c>
      <c r="AD491" s="7">
        <f t="shared" si="117"/>
        <v>0.29927633239719786</v>
      </c>
      <c r="AE491" s="7">
        <f t="shared" si="118"/>
        <v>1.9250691565219173</v>
      </c>
    </row>
    <row r="492" spans="1:31" ht="12.75">
      <c r="A492" s="1" t="s">
        <v>986</v>
      </c>
      <c r="B492" s="1" t="s">
        <v>987</v>
      </c>
      <c r="C492" s="2" t="s">
        <v>964</v>
      </c>
      <c r="D492" s="1"/>
      <c r="E492" s="3">
        <v>1832605169</v>
      </c>
      <c r="F492" s="4">
        <v>99.44</v>
      </c>
      <c r="G492" s="5">
        <f t="shared" si="105"/>
        <v>0.9944</v>
      </c>
      <c r="H492" s="4">
        <v>7305480.21</v>
      </c>
      <c r="I492" s="4">
        <v>685790.21</v>
      </c>
      <c r="J492" s="4">
        <v>0</v>
      </c>
      <c r="K492" s="4">
        <v>528819.36</v>
      </c>
      <c r="L492" s="6">
        <f t="shared" si="106"/>
        <v>8520089.78</v>
      </c>
      <c r="M492" s="4">
        <v>28691221</v>
      </c>
      <c r="N492" s="4">
        <v>0</v>
      </c>
      <c r="O492" s="4">
        <v>0</v>
      </c>
      <c r="P492" s="6">
        <f t="shared" si="122"/>
        <v>28691221</v>
      </c>
      <c r="Q492" s="4">
        <v>6481533.16</v>
      </c>
      <c r="R492" s="4">
        <v>733000</v>
      </c>
      <c r="S492" s="6">
        <f t="shared" si="107"/>
        <v>7214533.16</v>
      </c>
      <c r="T492" s="6">
        <f t="shared" si="108"/>
        <v>44425843.94</v>
      </c>
      <c r="U492" s="7">
        <f t="shared" si="109"/>
        <v>0.3936763511333302</v>
      </c>
      <c r="V492" s="7">
        <f t="shared" si="119"/>
        <v>1.5655975157843722</v>
      </c>
      <c r="W492" s="7">
        <f t="shared" si="120"/>
        <v>0.46491682573661886</v>
      </c>
      <c r="X492" s="7">
        <f t="shared" si="121"/>
        <v>2.4241906926543213</v>
      </c>
      <c r="Y492" s="36">
        <v>294972.4570273003</v>
      </c>
      <c r="Z492" s="36">
        <f t="shared" si="113"/>
        <v>7150.694849149582</v>
      </c>
      <c r="AA492" s="6">
        <f t="shared" si="114"/>
        <v>1842925552.0917137</v>
      </c>
      <c r="AB492" s="7">
        <f t="shared" si="115"/>
        <v>0.4623132915124938</v>
      </c>
      <c r="AC492" s="7">
        <f t="shared" si="116"/>
        <v>1.5568301696959799</v>
      </c>
      <c r="AD492" s="7">
        <f t="shared" si="117"/>
        <v>0.35169804622023304</v>
      </c>
      <c r="AE492" s="7">
        <f t="shared" si="118"/>
        <v>2.4106152247754573</v>
      </c>
    </row>
    <row r="493" spans="1:31" ht="12.75">
      <c r="A493" s="1" t="s">
        <v>988</v>
      </c>
      <c r="B493" s="1" t="s">
        <v>989</v>
      </c>
      <c r="C493" s="2" t="s">
        <v>964</v>
      </c>
      <c r="D493" s="1"/>
      <c r="E493" s="3">
        <v>808666990</v>
      </c>
      <c r="F493" s="4">
        <v>100.06</v>
      </c>
      <c r="G493" s="5">
        <f t="shared" si="105"/>
        <v>1.0006</v>
      </c>
      <c r="H493" s="4">
        <v>3265509.72</v>
      </c>
      <c r="I493" s="4">
        <v>305739.77</v>
      </c>
      <c r="J493" s="4">
        <v>0</v>
      </c>
      <c r="K493" s="4">
        <v>235777.18</v>
      </c>
      <c r="L493" s="6">
        <f t="shared" si="106"/>
        <v>3807026.6700000004</v>
      </c>
      <c r="M493" s="4">
        <v>15408147</v>
      </c>
      <c r="N493" s="4">
        <v>0</v>
      </c>
      <c r="O493" s="4">
        <v>0</v>
      </c>
      <c r="P493" s="6">
        <f t="shared" si="122"/>
        <v>15408147</v>
      </c>
      <c r="Q493" s="4">
        <v>7126393.89</v>
      </c>
      <c r="R493" s="4">
        <v>0</v>
      </c>
      <c r="S493" s="6">
        <f t="shared" si="107"/>
        <v>7126393.89</v>
      </c>
      <c r="T493" s="6">
        <f t="shared" si="108"/>
        <v>26341567.560000002</v>
      </c>
      <c r="U493" s="7">
        <f t="shared" si="109"/>
        <v>0.8812519835884485</v>
      </c>
      <c r="V493" s="7">
        <f t="shared" si="119"/>
        <v>1.9053760312387675</v>
      </c>
      <c r="W493" s="7">
        <f t="shared" si="120"/>
        <v>0.4707780479576643</v>
      </c>
      <c r="X493" s="7">
        <f t="shared" si="121"/>
        <v>3.2574060627848804</v>
      </c>
      <c r="Y493" s="36">
        <v>128137.77331995987</v>
      </c>
      <c r="Z493" s="36">
        <f t="shared" si="113"/>
        <v>4173.96759684192</v>
      </c>
      <c r="AA493" s="6">
        <f t="shared" si="114"/>
        <v>808182080.7515491</v>
      </c>
      <c r="AB493" s="7">
        <f t="shared" si="115"/>
        <v>0.4710605147864389</v>
      </c>
      <c r="AC493" s="7">
        <f t="shared" si="116"/>
        <v>1.9065192568575104</v>
      </c>
      <c r="AD493" s="7">
        <f t="shared" si="117"/>
        <v>0.8817807347786014</v>
      </c>
      <c r="AE493" s="7">
        <f t="shared" si="118"/>
        <v>3.259360506422551</v>
      </c>
    </row>
    <row r="494" spans="1:31" ht="12.75">
      <c r="A494" s="1" t="s">
        <v>990</v>
      </c>
      <c r="B494" s="1" t="s">
        <v>991</v>
      </c>
      <c r="C494" s="2" t="s">
        <v>964</v>
      </c>
      <c r="D494" s="1"/>
      <c r="E494" s="3">
        <v>483698616</v>
      </c>
      <c r="F494" s="4">
        <v>101.58</v>
      </c>
      <c r="G494" s="5">
        <f t="shared" si="105"/>
        <v>1.0158</v>
      </c>
      <c r="H494" s="4">
        <v>1922334.94</v>
      </c>
      <c r="I494" s="4">
        <v>180442.9</v>
      </c>
      <c r="J494" s="4">
        <v>0</v>
      </c>
      <c r="K494" s="4">
        <v>139097.57</v>
      </c>
      <c r="L494" s="6">
        <f t="shared" si="106"/>
        <v>2241875.4099999997</v>
      </c>
      <c r="M494" s="4">
        <v>0</v>
      </c>
      <c r="N494" s="4">
        <v>3527641.44</v>
      </c>
      <c r="O494" s="4">
        <v>0</v>
      </c>
      <c r="P494" s="6">
        <f t="shared" si="122"/>
        <v>3527641.44</v>
      </c>
      <c r="Q494" s="4">
        <v>2151408.65</v>
      </c>
      <c r="R494" s="4">
        <v>96740</v>
      </c>
      <c r="S494" s="6">
        <f t="shared" si="107"/>
        <v>2248148.65</v>
      </c>
      <c r="T494" s="6">
        <f t="shared" si="108"/>
        <v>8017665.5</v>
      </c>
      <c r="U494" s="7">
        <f t="shared" si="109"/>
        <v>0.4647829403754176</v>
      </c>
      <c r="V494" s="7">
        <f t="shared" si="119"/>
        <v>0.7293056716126721</v>
      </c>
      <c r="W494" s="7">
        <f t="shared" si="120"/>
        <v>0.4634860088166966</v>
      </c>
      <c r="X494" s="7">
        <f t="shared" si="121"/>
        <v>1.6575746208047866</v>
      </c>
      <c r="Y494" s="36">
        <v>423418.99590163934</v>
      </c>
      <c r="Z494" s="36">
        <f t="shared" si="113"/>
        <v>7018.485815732032</v>
      </c>
      <c r="AA494" s="6">
        <f t="shared" si="114"/>
        <v>476175050.2067336</v>
      </c>
      <c r="AB494" s="7">
        <f t="shared" si="115"/>
        <v>0.47080908775600044</v>
      </c>
      <c r="AC494" s="7">
        <f t="shared" si="116"/>
        <v>0.7408287012241525</v>
      </c>
      <c r="AD494" s="7">
        <f t="shared" si="117"/>
        <v>0.4518104527034661</v>
      </c>
      <c r="AE494" s="7">
        <f t="shared" si="118"/>
        <v>1.6837642998135023</v>
      </c>
    </row>
    <row r="495" spans="1:31" ht="12.75">
      <c r="A495" s="1" t="s">
        <v>992</v>
      </c>
      <c r="B495" s="1" t="s">
        <v>993</v>
      </c>
      <c r="C495" s="2" t="s">
        <v>964</v>
      </c>
      <c r="D495" s="1"/>
      <c r="E495" s="3">
        <v>551089538</v>
      </c>
      <c r="F495" s="4">
        <v>98.93</v>
      </c>
      <c r="G495" s="5">
        <f t="shared" si="105"/>
        <v>0.9893000000000001</v>
      </c>
      <c r="H495" s="4">
        <v>2335414.64</v>
      </c>
      <c r="I495" s="4">
        <v>0</v>
      </c>
      <c r="J495" s="4">
        <v>0</v>
      </c>
      <c r="K495" s="4">
        <v>169021.9</v>
      </c>
      <c r="L495" s="6">
        <f t="shared" si="106"/>
        <v>2504436.54</v>
      </c>
      <c r="M495" s="4">
        <v>0</v>
      </c>
      <c r="N495" s="4">
        <v>7293650.95</v>
      </c>
      <c r="O495" s="4">
        <v>0</v>
      </c>
      <c r="P495" s="6">
        <f t="shared" si="122"/>
        <v>7293650.95</v>
      </c>
      <c r="Q495" s="4">
        <v>3611764.79</v>
      </c>
      <c r="R495" s="4">
        <v>0</v>
      </c>
      <c r="S495" s="6">
        <f t="shared" si="107"/>
        <v>3611764.79</v>
      </c>
      <c r="T495" s="6">
        <f t="shared" si="108"/>
        <v>13409852.280000001</v>
      </c>
      <c r="U495" s="7">
        <f t="shared" si="109"/>
        <v>0.6553862015068775</v>
      </c>
      <c r="V495" s="7">
        <f t="shared" si="119"/>
        <v>1.3234965367823768</v>
      </c>
      <c r="W495" s="7">
        <f t="shared" si="120"/>
        <v>0.45445183900406394</v>
      </c>
      <c r="X495" s="7">
        <f t="shared" si="121"/>
        <v>2.4333345772933184</v>
      </c>
      <c r="Y495" s="36">
        <v>168188.21303656598</v>
      </c>
      <c r="Z495" s="36">
        <f t="shared" si="113"/>
        <v>4092.5819427505085</v>
      </c>
      <c r="AA495" s="6">
        <f t="shared" si="114"/>
        <v>557049972.7079753</v>
      </c>
      <c r="AB495" s="7">
        <f t="shared" si="115"/>
        <v>0.44958920432672056</v>
      </c>
      <c r="AC495" s="7">
        <f t="shared" si="116"/>
        <v>1.3093351238388056</v>
      </c>
      <c r="AD495" s="7">
        <f t="shared" si="117"/>
        <v>0.648373569150754</v>
      </c>
      <c r="AE495" s="7">
        <f t="shared" si="118"/>
        <v>2.40729789731628</v>
      </c>
    </row>
    <row r="496" spans="1:31" ht="12.75">
      <c r="A496" s="1" t="s">
        <v>994</v>
      </c>
      <c r="B496" s="1" t="s">
        <v>995</v>
      </c>
      <c r="C496" s="2" t="s">
        <v>964</v>
      </c>
      <c r="D496" s="1"/>
      <c r="E496" s="3">
        <v>60896754</v>
      </c>
      <c r="F496" s="4">
        <v>94.27</v>
      </c>
      <c r="G496" s="5">
        <f t="shared" si="105"/>
        <v>0.9427</v>
      </c>
      <c r="H496" s="4">
        <v>263328.63</v>
      </c>
      <c r="I496" s="4">
        <v>24718.01</v>
      </c>
      <c r="J496" s="4">
        <v>0</v>
      </c>
      <c r="K496" s="4">
        <v>19056.43</v>
      </c>
      <c r="L496" s="6">
        <f t="shared" si="106"/>
        <v>307103.07</v>
      </c>
      <c r="M496" s="4">
        <v>645030</v>
      </c>
      <c r="N496" s="4">
        <v>0</v>
      </c>
      <c r="O496" s="4">
        <v>0</v>
      </c>
      <c r="P496" s="6">
        <f t="shared" si="122"/>
        <v>645030</v>
      </c>
      <c r="Q496" s="4">
        <v>322770</v>
      </c>
      <c r="R496" s="4">
        <v>0</v>
      </c>
      <c r="S496" s="6">
        <f t="shared" si="107"/>
        <v>322770</v>
      </c>
      <c r="T496" s="6">
        <f t="shared" si="108"/>
        <v>1274903.07</v>
      </c>
      <c r="U496" s="7">
        <f t="shared" si="109"/>
        <v>0.5300282507668636</v>
      </c>
      <c r="V496" s="7">
        <f t="shared" si="119"/>
        <v>1.059219018471822</v>
      </c>
      <c r="W496" s="7">
        <f t="shared" si="120"/>
        <v>0.5043012144785255</v>
      </c>
      <c r="X496" s="7">
        <f t="shared" si="121"/>
        <v>2.093548483717211</v>
      </c>
      <c r="Y496" s="36">
        <v>208742.44921875</v>
      </c>
      <c r="Z496" s="36">
        <f t="shared" si="113"/>
        <v>4370.12438049331</v>
      </c>
      <c r="AA496" s="6">
        <f t="shared" si="114"/>
        <v>64598232.73575899</v>
      </c>
      <c r="AB496" s="7">
        <f t="shared" si="115"/>
        <v>0.47540475488890593</v>
      </c>
      <c r="AC496" s="7">
        <f t="shared" si="116"/>
        <v>0.9985257687133866</v>
      </c>
      <c r="AD496" s="7">
        <f t="shared" si="117"/>
        <v>0.4996576319979223</v>
      </c>
      <c r="AE496" s="7">
        <f t="shared" si="118"/>
        <v>1.9735881556002148</v>
      </c>
    </row>
    <row r="497" spans="1:31" ht="12.75">
      <c r="A497" s="1" t="s">
        <v>996</v>
      </c>
      <c r="B497" s="1" t="s">
        <v>997</v>
      </c>
      <c r="C497" s="2" t="s">
        <v>964</v>
      </c>
      <c r="D497" s="1"/>
      <c r="E497" s="3">
        <v>475483141</v>
      </c>
      <c r="F497" s="4">
        <v>78.72</v>
      </c>
      <c r="G497" s="5">
        <f t="shared" si="105"/>
        <v>0.7872</v>
      </c>
      <c r="H497" s="4">
        <v>2485279.41</v>
      </c>
      <c r="I497" s="4">
        <v>0</v>
      </c>
      <c r="J497" s="4">
        <v>0</v>
      </c>
      <c r="K497" s="4">
        <v>180006.06</v>
      </c>
      <c r="L497" s="6">
        <f t="shared" si="106"/>
        <v>2665285.47</v>
      </c>
      <c r="M497" s="4">
        <v>12008854</v>
      </c>
      <c r="N497" s="4">
        <v>0</v>
      </c>
      <c r="O497" s="4">
        <v>0</v>
      </c>
      <c r="P497" s="6">
        <f t="shared" si="122"/>
        <v>12008854</v>
      </c>
      <c r="Q497" s="4">
        <v>5992864.78</v>
      </c>
      <c r="R497" s="4">
        <v>0</v>
      </c>
      <c r="S497" s="6">
        <f t="shared" si="107"/>
        <v>5992864.78</v>
      </c>
      <c r="T497" s="6">
        <f t="shared" si="108"/>
        <v>20667004.25</v>
      </c>
      <c r="U497" s="7">
        <f t="shared" si="109"/>
        <v>1.2603737679103117</v>
      </c>
      <c r="V497" s="7">
        <f t="shared" si="119"/>
        <v>2.5256108922692593</v>
      </c>
      <c r="W497" s="7">
        <f t="shared" si="120"/>
        <v>0.5605425808356894</v>
      </c>
      <c r="X497" s="7">
        <f t="shared" si="121"/>
        <v>4.34652724101526</v>
      </c>
      <c r="Y497" s="36">
        <v>108512.97582168493</v>
      </c>
      <c r="Z497" s="36">
        <f t="shared" si="113"/>
        <v>4716.546054125838</v>
      </c>
      <c r="AA497" s="6">
        <f t="shared" si="114"/>
        <v>604018217.7337399</v>
      </c>
      <c r="AB497" s="7">
        <f t="shared" si="115"/>
        <v>0.4412591196338547</v>
      </c>
      <c r="AC497" s="7">
        <f t="shared" si="116"/>
        <v>1.988160894394361</v>
      </c>
      <c r="AD497" s="7">
        <f t="shared" si="117"/>
        <v>0.9921662300989974</v>
      </c>
      <c r="AE497" s="7">
        <f t="shared" si="118"/>
        <v>3.421586244127213</v>
      </c>
    </row>
    <row r="498" spans="1:31" ht="12.75">
      <c r="A498" s="1" t="s">
        <v>998</v>
      </c>
      <c r="B498" s="1" t="s">
        <v>999</v>
      </c>
      <c r="C498" s="2" t="s">
        <v>964</v>
      </c>
      <c r="D498" s="1"/>
      <c r="E498" s="3">
        <v>165968970</v>
      </c>
      <c r="F498" s="4">
        <v>97.21</v>
      </c>
      <c r="G498" s="5">
        <f t="shared" si="105"/>
        <v>0.9721</v>
      </c>
      <c r="H498" s="4">
        <v>720816.93</v>
      </c>
      <c r="I498" s="4">
        <v>0</v>
      </c>
      <c r="J498" s="4">
        <v>0</v>
      </c>
      <c r="K498" s="4">
        <v>52163.85</v>
      </c>
      <c r="L498" s="6">
        <f t="shared" si="106"/>
        <v>772980.78</v>
      </c>
      <c r="M498" s="4">
        <v>3294773.5</v>
      </c>
      <c r="N498" s="4">
        <v>0</v>
      </c>
      <c r="O498" s="4">
        <v>0</v>
      </c>
      <c r="P498" s="6">
        <f t="shared" si="122"/>
        <v>3294773.5</v>
      </c>
      <c r="Q498" s="4">
        <v>1901085.41</v>
      </c>
      <c r="R498" s="4">
        <v>0</v>
      </c>
      <c r="S498" s="6">
        <f t="shared" si="107"/>
        <v>1901085.41</v>
      </c>
      <c r="T498" s="6">
        <f t="shared" si="108"/>
        <v>5968839.69</v>
      </c>
      <c r="U498" s="7">
        <f t="shared" si="109"/>
        <v>1.1454462903517446</v>
      </c>
      <c r="V498" s="7">
        <f t="shared" si="119"/>
        <v>1.985174397358735</v>
      </c>
      <c r="W498" s="7">
        <f t="shared" si="120"/>
        <v>0.46573813165195876</v>
      </c>
      <c r="X498" s="7">
        <f t="shared" si="121"/>
        <v>3.596358819362439</v>
      </c>
      <c r="Y498" s="36">
        <v>124808.83616830797</v>
      </c>
      <c r="Z498" s="36">
        <f t="shared" si="113"/>
        <v>4488.573586882561</v>
      </c>
      <c r="AA498" s="6">
        <f t="shared" si="114"/>
        <v>170732404.07365498</v>
      </c>
      <c r="AB498" s="7">
        <f t="shared" si="115"/>
        <v>0.4527440377788692</v>
      </c>
      <c r="AC498" s="7">
        <f t="shared" si="116"/>
        <v>1.9297880316724265</v>
      </c>
      <c r="AD498" s="7">
        <f t="shared" si="117"/>
        <v>1.113488338850931</v>
      </c>
      <c r="AE498" s="7">
        <f t="shared" si="118"/>
        <v>3.4960204083022264</v>
      </c>
    </row>
    <row r="499" spans="1:31" ht="12.75">
      <c r="A499" s="1" t="s">
        <v>1000</v>
      </c>
      <c r="B499" s="1" t="s">
        <v>1001</v>
      </c>
      <c r="C499" s="2" t="s">
        <v>964</v>
      </c>
      <c r="D499" s="1"/>
      <c r="E499" s="3">
        <v>2152877701</v>
      </c>
      <c r="F499" s="4">
        <v>99.45</v>
      </c>
      <c r="G499" s="5">
        <f t="shared" si="105"/>
        <v>0.9945</v>
      </c>
      <c r="H499" s="4">
        <v>9001260.75</v>
      </c>
      <c r="I499" s="4">
        <v>844854.62</v>
      </c>
      <c r="J499" s="4">
        <v>0</v>
      </c>
      <c r="K499" s="4">
        <v>618675.22</v>
      </c>
      <c r="L499" s="6">
        <f t="shared" si="106"/>
        <v>10464790.59</v>
      </c>
      <c r="M499" s="4">
        <v>17945069</v>
      </c>
      <c r="N499" s="4">
        <v>6351384.73</v>
      </c>
      <c r="O499" s="4">
        <v>0</v>
      </c>
      <c r="P499" s="6">
        <f t="shared" si="122"/>
        <v>24296453.73</v>
      </c>
      <c r="Q499" s="4">
        <v>4499387.53</v>
      </c>
      <c r="R499" s="4">
        <v>215287</v>
      </c>
      <c r="S499" s="6">
        <f t="shared" si="107"/>
        <v>4714674.53</v>
      </c>
      <c r="T499" s="6">
        <f t="shared" si="108"/>
        <v>39475918.85</v>
      </c>
      <c r="U499" s="7">
        <f t="shared" si="109"/>
        <v>0.21899407141474223</v>
      </c>
      <c r="V499" s="7">
        <f t="shared" si="119"/>
        <v>1.1285570805398946</v>
      </c>
      <c r="W499" s="7">
        <f t="shared" si="120"/>
        <v>0.48608383955759127</v>
      </c>
      <c r="X499" s="7">
        <f t="shared" si="121"/>
        <v>1.833634991512228</v>
      </c>
      <c r="Y499" s="36">
        <v>346175.702811245</v>
      </c>
      <c r="Z499" s="36">
        <f t="shared" si="113"/>
        <v>6347.598818860368</v>
      </c>
      <c r="AA499" s="6">
        <f t="shared" si="114"/>
        <v>2164784013.071895</v>
      </c>
      <c r="AB499" s="7">
        <f t="shared" si="115"/>
        <v>0.48341037844002466</v>
      </c>
      <c r="AC499" s="7">
        <f t="shared" si="116"/>
        <v>1.1223500165969253</v>
      </c>
      <c r="AD499" s="7">
        <f t="shared" si="117"/>
        <v>0.20784463959594895</v>
      </c>
      <c r="AE499" s="7">
        <f t="shared" si="118"/>
        <v>1.823549999058911</v>
      </c>
    </row>
    <row r="500" spans="1:31" ht="12.75">
      <c r="A500" s="1" t="s">
        <v>1002</v>
      </c>
      <c r="B500" s="1" t="s">
        <v>1003</v>
      </c>
      <c r="C500" s="2" t="s">
        <v>964</v>
      </c>
      <c r="D500" s="1"/>
      <c r="E500" s="3">
        <v>911849359</v>
      </c>
      <c r="F500" s="4">
        <v>94.98</v>
      </c>
      <c r="G500" s="5">
        <f t="shared" si="105"/>
        <v>0.9498000000000001</v>
      </c>
      <c r="H500" s="4">
        <v>3937284.26</v>
      </c>
      <c r="I500" s="4">
        <v>369585.77</v>
      </c>
      <c r="J500" s="4">
        <v>0</v>
      </c>
      <c r="K500" s="4">
        <v>284970.55</v>
      </c>
      <c r="L500" s="6">
        <f t="shared" si="106"/>
        <v>4591840.579999999</v>
      </c>
      <c r="M500" s="4">
        <v>5132932</v>
      </c>
      <c r="N500" s="4">
        <v>2941948.19</v>
      </c>
      <c r="O500" s="4">
        <v>0</v>
      </c>
      <c r="P500" s="6">
        <f t="shared" si="122"/>
        <v>8074880.1899999995</v>
      </c>
      <c r="Q500" s="4">
        <v>4566113.84</v>
      </c>
      <c r="R500" s="4">
        <v>182369.87</v>
      </c>
      <c r="S500" s="6">
        <f t="shared" si="107"/>
        <v>4748483.71</v>
      </c>
      <c r="T500" s="6">
        <f t="shared" si="108"/>
        <v>17415204.48</v>
      </c>
      <c r="U500" s="7">
        <f t="shared" si="109"/>
        <v>0.5207530896558978</v>
      </c>
      <c r="V500" s="7">
        <f aca="true" t="shared" si="123" ref="V500:V531">(P500/E500)*100</f>
        <v>0.8855498016531478</v>
      </c>
      <c r="W500" s="7">
        <f aca="true" t="shared" si="124" ref="W500:W531">(L500/E500)*100</f>
        <v>0.5035744703528381</v>
      </c>
      <c r="X500" s="7">
        <f aca="true" t="shared" si="125" ref="X500:X531">(T500/E500)*100</f>
        <v>1.9098773616618838</v>
      </c>
      <c r="Y500" s="36">
        <v>402962.5753424658</v>
      </c>
      <c r="Z500" s="36">
        <f t="shared" si="113"/>
        <v>7696.091002435466</v>
      </c>
      <c r="AA500" s="6">
        <f t="shared" si="114"/>
        <v>960043544.9568329</v>
      </c>
      <c r="AB500" s="7">
        <f t="shared" si="115"/>
        <v>0.4782950319411257</v>
      </c>
      <c r="AC500" s="7">
        <f t="shared" si="116"/>
        <v>0.8410952016101598</v>
      </c>
      <c r="AD500" s="7">
        <f t="shared" si="117"/>
        <v>0.47561528474266335</v>
      </c>
      <c r="AE500" s="7">
        <f t="shared" si="118"/>
        <v>1.8140015181064575</v>
      </c>
    </row>
    <row r="501" spans="1:31" ht="12.75">
      <c r="A501" s="1" t="s">
        <v>1004</v>
      </c>
      <c r="B501" s="1" t="s">
        <v>1005</v>
      </c>
      <c r="C501" s="2" t="s">
        <v>1006</v>
      </c>
      <c r="D501" s="1"/>
      <c r="E501" s="3">
        <v>44511709</v>
      </c>
      <c r="F501" s="4">
        <v>104.5</v>
      </c>
      <c r="G501" s="5">
        <f t="shared" si="105"/>
        <v>1.045</v>
      </c>
      <c r="H501" s="4">
        <v>190783.53</v>
      </c>
      <c r="I501" s="4">
        <v>16796.99</v>
      </c>
      <c r="J501" s="4">
        <v>10285.91</v>
      </c>
      <c r="K501" s="4">
        <v>0</v>
      </c>
      <c r="L501" s="6">
        <f t="shared" si="106"/>
        <v>217866.43</v>
      </c>
      <c r="M501" s="4">
        <v>0</v>
      </c>
      <c r="N501" s="4">
        <v>587140.81</v>
      </c>
      <c r="O501" s="4">
        <v>0</v>
      </c>
      <c r="P501" s="6">
        <f t="shared" si="122"/>
        <v>587140.81</v>
      </c>
      <c r="Q501" s="4">
        <v>103545</v>
      </c>
      <c r="R501" s="4">
        <v>0</v>
      </c>
      <c r="S501" s="6">
        <f t="shared" si="107"/>
        <v>103545</v>
      </c>
      <c r="T501" s="6">
        <f t="shared" si="108"/>
        <v>908552.24</v>
      </c>
      <c r="U501" s="7">
        <f t="shared" si="109"/>
        <v>0.23262418434664012</v>
      </c>
      <c r="V501" s="7">
        <f t="shared" si="123"/>
        <v>1.319070471996481</v>
      </c>
      <c r="W501" s="7">
        <f t="shared" si="124"/>
        <v>0.4894586950143837</v>
      </c>
      <c r="X501" s="7">
        <f t="shared" si="125"/>
        <v>2.0411533513575044</v>
      </c>
      <c r="Y501" s="36">
        <v>146718.18181818182</v>
      </c>
      <c r="Z501" s="36">
        <f t="shared" si="113"/>
        <v>2994.743085232615</v>
      </c>
      <c r="AA501" s="6">
        <f t="shared" si="114"/>
        <v>42594936.84210527</v>
      </c>
      <c r="AB501" s="7">
        <f t="shared" si="115"/>
        <v>0.511484336290031</v>
      </c>
      <c r="AC501" s="7">
        <f t="shared" si="116"/>
        <v>1.3784286432363224</v>
      </c>
      <c r="AD501" s="7">
        <f t="shared" si="117"/>
        <v>0.24309227264223887</v>
      </c>
      <c r="AE501" s="7">
        <f t="shared" si="118"/>
        <v>2.133005252168592</v>
      </c>
    </row>
    <row r="502" spans="1:31" ht="12.75">
      <c r="A502" s="1" t="s">
        <v>1007</v>
      </c>
      <c r="B502" s="1" t="s">
        <v>1008</v>
      </c>
      <c r="C502" s="2" t="s">
        <v>1006</v>
      </c>
      <c r="D502" s="1"/>
      <c r="E502" s="3">
        <v>329036926</v>
      </c>
      <c r="F502" s="4">
        <v>87.84</v>
      </c>
      <c r="G502" s="5">
        <f t="shared" si="105"/>
        <v>0.8784000000000001</v>
      </c>
      <c r="H502" s="4">
        <v>1671980.4</v>
      </c>
      <c r="I502" s="4">
        <v>147174.68</v>
      </c>
      <c r="J502" s="4">
        <v>90118.6</v>
      </c>
      <c r="K502" s="4">
        <v>0</v>
      </c>
      <c r="L502" s="6">
        <f t="shared" si="106"/>
        <v>1909273.68</v>
      </c>
      <c r="M502" s="4">
        <v>0</v>
      </c>
      <c r="N502" s="4">
        <v>5592395.65</v>
      </c>
      <c r="O502" s="4">
        <v>0</v>
      </c>
      <c r="P502" s="6">
        <f t="shared" si="122"/>
        <v>5592395.65</v>
      </c>
      <c r="Q502" s="4">
        <v>2306660</v>
      </c>
      <c r="R502" s="4">
        <v>0</v>
      </c>
      <c r="S502" s="6">
        <f t="shared" si="107"/>
        <v>2306660</v>
      </c>
      <c r="T502" s="6">
        <f t="shared" si="108"/>
        <v>9808329.33</v>
      </c>
      <c r="U502" s="7">
        <f t="shared" si="109"/>
        <v>0.7010337800201792</v>
      </c>
      <c r="V502" s="7">
        <f t="shared" si="123"/>
        <v>1.6996255459789948</v>
      </c>
      <c r="W502" s="7">
        <f t="shared" si="124"/>
        <v>0.5802612196784259</v>
      </c>
      <c r="X502" s="7">
        <f t="shared" si="125"/>
        <v>2.9809205456776</v>
      </c>
      <c r="Y502" s="36">
        <v>140149.03628117914</v>
      </c>
      <c r="Z502" s="36">
        <f t="shared" si="113"/>
        <v>4177.731417074822</v>
      </c>
      <c r="AA502" s="6">
        <f t="shared" si="114"/>
        <v>374586664.3897996</v>
      </c>
      <c r="AB502" s="7">
        <f t="shared" si="115"/>
        <v>0.5097014553655295</v>
      </c>
      <c r="AC502" s="7">
        <f t="shared" si="116"/>
        <v>1.492951079587949</v>
      </c>
      <c r="AD502" s="7">
        <f t="shared" si="117"/>
        <v>0.6157880723697255</v>
      </c>
      <c r="AE502" s="7">
        <f t="shared" si="118"/>
        <v>2.618440607323204</v>
      </c>
    </row>
    <row r="503" spans="1:31" ht="12.75">
      <c r="A503" s="1" t="s">
        <v>1009</v>
      </c>
      <c r="B503" s="1" t="s">
        <v>1010</v>
      </c>
      <c r="C503" s="2" t="s">
        <v>1006</v>
      </c>
      <c r="D503" s="1"/>
      <c r="E503" s="3">
        <v>99745437</v>
      </c>
      <c r="F503" s="4">
        <v>90.52</v>
      </c>
      <c r="G503" s="5">
        <f t="shared" si="105"/>
        <v>0.9052</v>
      </c>
      <c r="H503" s="4">
        <v>484477.96</v>
      </c>
      <c r="I503" s="4">
        <v>44357.92</v>
      </c>
      <c r="J503" s="4">
        <v>27165.05</v>
      </c>
      <c r="K503" s="4">
        <v>0</v>
      </c>
      <c r="L503" s="6">
        <f t="shared" si="106"/>
        <v>556000.93</v>
      </c>
      <c r="M503" s="4">
        <v>921688</v>
      </c>
      <c r="N503" s="4">
        <v>529356.6</v>
      </c>
      <c r="O503" s="4">
        <v>0</v>
      </c>
      <c r="P503" s="6">
        <f t="shared" si="122"/>
        <v>1451044.6</v>
      </c>
      <c r="Q503" s="4">
        <v>0</v>
      </c>
      <c r="R503" s="4">
        <v>0</v>
      </c>
      <c r="S503" s="6">
        <f t="shared" si="107"/>
        <v>0</v>
      </c>
      <c r="T503" s="6">
        <f t="shared" si="108"/>
        <v>2007045.5300000003</v>
      </c>
      <c r="U503" s="7">
        <f t="shared" si="109"/>
        <v>0</v>
      </c>
      <c r="V503" s="7">
        <f t="shared" si="123"/>
        <v>1.454747849768807</v>
      </c>
      <c r="W503" s="7">
        <f t="shared" si="124"/>
        <v>0.5574199148578597</v>
      </c>
      <c r="X503" s="7">
        <f t="shared" si="125"/>
        <v>2.012167764626667</v>
      </c>
      <c r="Y503" s="36">
        <v>133490.14598540147</v>
      </c>
      <c r="Z503" s="36">
        <f t="shared" si="113"/>
        <v>2686.0456864713274</v>
      </c>
      <c r="AA503" s="6">
        <f t="shared" si="114"/>
        <v>110191600.7512152</v>
      </c>
      <c r="AB503" s="7">
        <f t="shared" si="115"/>
        <v>0.5045765069293345</v>
      </c>
      <c r="AC503" s="7">
        <f t="shared" si="116"/>
        <v>1.316837753610724</v>
      </c>
      <c r="AD503" s="7">
        <f t="shared" si="117"/>
        <v>0</v>
      </c>
      <c r="AE503" s="7">
        <f t="shared" si="118"/>
        <v>1.8214142605400587</v>
      </c>
    </row>
    <row r="504" spans="1:31" ht="12.75">
      <c r="A504" s="1" t="s">
        <v>1011</v>
      </c>
      <c r="B504" s="1" t="s">
        <v>1012</v>
      </c>
      <c r="C504" s="2" t="s">
        <v>1006</v>
      </c>
      <c r="D504" s="1"/>
      <c r="E504" s="3">
        <v>487188183</v>
      </c>
      <c r="F504" s="4">
        <v>90.49</v>
      </c>
      <c r="G504" s="5">
        <f t="shared" si="105"/>
        <v>0.9048999999999999</v>
      </c>
      <c r="H504" s="4">
        <v>2380809.89</v>
      </c>
      <c r="I504" s="4">
        <v>209604.61</v>
      </c>
      <c r="J504" s="4">
        <v>128364.9</v>
      </c>
      <c r="K504" s="4">
        <v>0</v>
      </c>
      <c r="L504" s="6">
        <f t="shared" si="106"/>
        <v>2718779.4</v>
      </c>
      <c r="M504" s="4">
        <v>4955897</v>
      </c>
      <c r="N504" s="4">
        <v>3291011.93</v>
      </c>
      <c r="O504" s="4">
        <v>0</v>
      </c>
      <c r="P504" s="6">
        <f t="shared" si="122"/>
        <v>8246908.93</v>
      </c>
      <c r="Q504" s="4">
        <v>3736670</v>
      </c>
      <c r="R504" s="4">
        <v>0</v>
      </c>
      <c r="S504" s="6">
        <f t="shared" si="107"/>
        <v>3736670</v>
      </c>
      <c r="T504" s="6">
        <f t="shared" si="108"/>
        <v>14702358.33</v>
      </c>
      <c r="U504" s="7">
        <f t="shared" si="109"/>
        <v>0.7669869940174637</v>
      </c>
      <c r="V504" s="7">
        <f t="shared" si="123"/>
        <v>1.6927563552993647</v>
      </c>
      <c r="W504" s="7">
        <f t="shared" si="124"/>
        <v>0.5580552843581594</v>
      </c>
      <c r="X504" s="7">
        <f t="shared" si="125"/>
        <v>3.017798633674988</v>
      </c>
      <c r="Y504" s="36">
        <v>139809.40254652302</v>
      </c>
      <c r="Z504" s="36">
        <f t="shared" si="113"/>
        <v>4219.166239798136</v>
      </c>
      <c r="AA504" s="6">
        <f t="shared" si="114"/>
        <v>538388974.4723175</v>
      </c>
      <c r="AB504" s="7">
        <f t="shared" si="115"/>
        <v>0.5049842268156983</v>
      </c>
      <c r="AC504" s="7">
        <f t="shared" si="116"/>
        <v>1.531775225910395</v>
      </c>
      <c r="AD504" s="7">
        <f t="shared" si="117"/>
        <v>0.6940465308864028</v>
      </c>
      <c r="AE504" s="7">
        <f t="shared" si="118"/>
        <v>2.7308059836124965</v>
      </c>
    </row>
    <row r="505" spans="1:31" ht="12.75">
      <c r="A505" s="1" t="s">
        <v>1013</v>
      </c>
      <c r="B505" s="1" t="s">
        <v>1014</v>
      </c>
      <c r="C505" s="2" t="s">
        <v>1006</v>
      </c>
      <c r="D505" s="1"/>
      <c r="E505" s="3">
        <v>394507114</v>
      </c>
      <c r="F505" s="4">
        <v>96.28</v>
      </c>
      <c r="G505" s="5">
        <f t="shared" si="105"/>
        <v>0.9628</v>
      </c>
      <c r="H505" s="4">
        <v>1807891.09</v>
      </c>
      <c r="I505" s="4">
        <v>159133.19</v>
      </c>
      <c r="J505" s="4">
        <v>97431.48</v>
      </c>
      <c r="K505" s="4">
        <v>0</v>
      </c>
      <c r="L505" s="6">
        <f t="shared" si="106"/>
        <v>2064455.76</v>
      </c>
      <c r="M505" s="4">
        <v>4408243.5</v>
      </c>
      <c r="N505" s="4">
        <v>2681954.7</v>
      </c>
      <c r="O505" s="4">
        <v>0</v>
      </c>
      <c r="P505" s="6">
        <f t="shared" si="122"/>
        <v>7090198.2</v>
      </c>
      <c r="Q505" s="4">
        <v>774726</v>
      </c>
      <c r="R505" s="4">
        <v>39448</v>
      </c>
      <c r="S505" s="6">
        <f t="shared" si="107"/>
        <v>814174</v>
      </c>
      <c r="T505" s="6">
        <f t="shared" si="108"/>
        <v>9968827.96</v>
      </c>
      <c r="U505" s="7">
        <f t="shared" si="109"/>
        <v>0.20637752048243166</v>
      </c>
      <c r="V505" s="7">
        <f t="shared" si="123"/>
        <v>1.7972294917855398</v>
      </c>
      <c r="W505" s="7">
        <f t="shared" si="124"/>
        <v>0.523300008222412</v>
      </c>
      <c r="X505" s="7">
        <f t="shared" si="125"/>
        <v>2.5269070204903836</v>
      </c>
      <c r="Y505" s="36">
        <v>148033.8949259093</v>
      </c>
      <c r="Z505" s="36">
        <f t="shared" si="113"/>
        <v>3740.67888358816</v>
      </c>
      <c r="AA505" s="6">
        <f t="shared" si="114"/>
        <v>409749806.81346077</v>
      </c>
      <c r="AB505" s="7">
        <f t="shared" si="115"/>
        <v>0.5038332479165382</v>
      </c>
      <c r="AC505" s="7">
        <f t="shared" si="116"/>
        <v>1.7303725546911175</v>
      </c>
      <c r="AD505" s="7">
        <f t="shared" si="117"/>
        <v>0.18907293844135847</v>
      </c>
      <c r="AE505" s="7">
        <f t="shared" si="118"/>
        <v>2.4329060793281414</v>
      </c>
    </row>
    <row r="506" spans="1:31" ht="12.75">
      <c r="A506" s="1" t="s">
        <v>1015</v>
      </c>
      <c r="B506" s="1" t="s">
        <v>1016</v>
      </c>
      <c r="C506" s="2" t="s">
        <v>1006</v>
      </c>
      <c r="D506" s="1"/>
      <c r="E506" s="3">
        <v>226114573</v>
      </c>
      <c r="F506" s="4">
        <v>97.88</v>
      </c>
      <c r="G506" s="5">
        <f t="shared" si="105"/>
        <v>0.9788</v>
      </c>
      <c r="H506" s="4">
        <v>1014780.07</v>
      </c>
      <c r="I506" s="4">
        <v>89337.71</v>
      </c>
      <c r="J506" s="4">
        <v>0</v>
      </c>
      <c r="K506" s="4">
        <v>0</v>
      </c>
      <c r="L506" s="6">
        <f t="shared" si="106"/>
        <v>1104117.78</v>
      </c>
      <c r="M506" s="4">
        <v>3014635</v>
      </c>
      <c r="N506" s="4">
        <v>1385047.02</v>
      </c>
      <c r="O506" s="4">
        <v>0</v>
      </c>
      <c r="P506" s="6">
        <f t="shared" si="122"/>
        <v>4399682.02</v>
      </c>
      <c r="Q506" s="4">
        <v>1821668</v>
      </c>
      <c r="R506" s="4">
        <v>0</v>
      </c>
      <c r="S506" s="6">
        <f t="shared" si="107"/>
        <v>1821668</v>
      </c>
      <c r="T506" s="6">
        <f t="shared" si="108"/>
        <v>7325467.8</v>
      </c>
      <c r="U506" s="7">
        <f t="shared" si="109"/>
        <v>0.8056393605378102</v>
      </c>
      <c r="V506" s="7">
        <f t="shared" si="123"/>
        <v>1.945775525047649</v>
      </c>
      <c r="W506" s="7">
        <f t="shared" si="124"/>
        <v>0.48830014153930723</v>
      </c>
      <c r="X506" s="7">
        <f t="shared" si="125"/>
        <v>3.2397150271247663</v>
      </c>
      <c r="Y506" s="36">
        <v>113344.81534090909</v>
      </c>
      <c r="Z506" s="36">
        <f t="shared" si="113"/>
        <v>3672.0490150662495</v>
      </c>
      <c r="AA506" s="6">
        <f t="shared" si="114"/>
        <v>231012027.99346137</v>
      </c>
      <c r="AB506" s="7">
        <f t="shared" si="115"/>
        <v>0.4779481785386739</v>
      </c>
      <c r="AC506" s="7">
        <f t="shared" si="116"/>
        <v>1.904525083916639</v>
      </c>
      <c r="AD506" s="7">
        <f t="shared" si="117"/>
        <v>0.7885598060944087</v>
      </c>
      <c r="AE506" s="7">
        <f t="shared" si="118"/>
        <v>3.1710330685497214</v>
      </c>
    </row>
    <row r="507" spans="1:31" ht="12.75">
      <c r="A507" s="1" t="s">
        <v>1017</v>
      </c>
      <c r="B507" s="1" t="s">
        <v>1018</v>
      </c>
      <c r="C507" s="2" t="s">
        <v>1006</v>
      </c>
      <c r="D507" s="1"/>
      <c r="E507" s="3">
        <v>202275174</v>
      </c>
      <c r="F507" s="4">
        <v>96.06</v>
      </c>
      <c r="G507" s="5">
        <f t="shared" si="105"/>
        <v>0.9606</v>
      </c>
      <c r="H507" s="4">
        <v>948117.67</v>
      </c>
      <c r="I507" s="4">
        <v>83461.57</v>
      </c>
      <c r="J507" s="4">
        <v>51101.59</v>
      </c>
      <c r="K507" s="4">
        <v>0</v>
      </c>
      <c r="L507" s="6">
        <f t="shared" si="106"/>
        <v>1082680.83</v>
      </c>
      <c r="M507" s="4">
        <v>1907751</v>
      </c>
      <c r="N507" s="4">
        <v>1561928.29</v>
      </c>
      <c r="O507" s="4">
        <v>0</v>
      </c>
      <c r="P507" s="6">
        <f t="shared" si="122"/>
        <v>3469679.29</v>
      </c>
      <c r="Q507" s="4">
        <v>735431</v>
      </c>
      <c r="R507" s="4">
        <v>0</v>
      </c>
      <c r="S507" s="6">
        <f t="shared" si="107"/>
        <v>735431</v>
      </c>
      <c r="T507" s="6">
        <f t="shared" si="108"/>
        <v>5287791.12</v>
      </c>
      <c r="U507" s="7">
        <f t="shared" si="109"/>
        <v>0.3635794672459409</v>
      </c>
      <c r="V507" s="7">
        <f t="shared" si="123"/>
        <v>1.7153263158236116</v>
      </c>
      <c r="W507" s="7">
        <f t="shared" si="124"/>
        <v>0.5352514639290337</v>
      </c>
      <c r="X507" s="7">
        <f t="shared" si="125"/>
        <v>2.614157246998586</v>
      </c>
      <c r="Y507" s="36">
        <v>184027.4569402229</v>
      </c>
      <c r="Z507" s="36">
        <f t="shared" si="113"/>
        <v>4810.76710207004</v>
      </c>
      <c r="AA507" s="6">
        <f t="shared" si="114"/>
        <v>210571698.93816364</v>
      </c>
      <c r="AB507" s="7">
        <f t="shared" si="115"/>
        <v>0.5141625562502298</v>
      </c>
      <c r="AC507" s="7">
        <f t="shared" si="116"/>
        <v>1.6477424589801615</v>
      </c>
      <c r="AD507" s="7">
        <f t="shared" si="117"/>
        <v>0.34925443623645086</v>
      </c>
      <c r="AE507" s="7">
        <f t="shared" si="118"/>
        <v>2.511159451466842</v>
      </c>
    </row>
    <row r="508" spans="1:31" ht="12.75">
      <c r="A508" s="1" t="s">
        <v>1019</v>
      </c>
      <c r="B508" s="1" t="s">
        <v>1020</v>
      </c>
      <c r="C508" s="2" t="s">
        <v>1006</v>
      </c>
      <c r="D508" s="1"/>
      <c r="E508" s="3">
        <v>210831804</v>
      </c>
      <c r="F508" s="4">
        <v>96.26</v>
      </c>
      <c r="G508" s="5">
        <f t="shared" si="105"/>
        <v>0.9626</v>
      </c>
      <c r="H508" s="4">
        <v>998839.251</v>
      </c>
      <c r="I508" s="4">
        <v>87926.98</v>
      </c>
      <c r="J508" s="4">
        <v>53845.18</v>
      </c>
      <c r="K508" s="4">
        <v>0</v>
      </c>
      <c r="L508" s="6">
        <f t="shared" si="106"/>
        <v>1140611.411</v>
      </c>
      <c r="M508" s="4">
        <v>3737947.5</v>
      </c>
      <c r="N508" s="4">
        <v>0</v>
      </c>
      <c r="O508" s="4">
        <v>0</v>
      </c>
      <c r="P508" s="6">
        <f t="shared" si="122"/>
        <v>3737947.5</v>
      </c>
      <c r="Q508" s="4">
        <v>995652</v>
      </c>
      <c r="R508" s="4">
        <v>63250</v>
      </c>
      <c r="S508" s="6">
        <f t="shared" si="107"/>
        <v>1058902</v>
      </c>
      <c r="T508" s="6">
        <f t="shared" si="108"/>
        <v>5937460.911</v>
      </c>
      <c r="U508" s="7">
        <f t="shared" si="109"/>
        <v>0.5022496511010265</v>
      </c>
      <c r="V508" s="7">
        <f t="shared" si="123"/>
        <v>1.7729523862538312</v>
      </c>
      <c r="W508" s="7">
        <f t="shared" si="124"/>
        <v>0.5410053840833237</v>
      </c>
      <c r="X508" s="7">
        <f t="shared" si="125"/>
        <v>2.816207421438181</v>
      </c>
      <c r="Y508" s="36">
        <v>187233.33333333334</v>
      </c>
      <c r="Z508" s="36">
        <f t="shared" si="113"/>
        <v>5272.879028739421</v>
      </c>
      <c r="AA508" s="6">
        <f t="shared" si="114"/>
        <v>219023274.46499065</v>
      </c>
      <c r="AB508" s="7">
        <f t="shared" si="115"/>
        <v>0.5207717827186074</v>
      </c>
      <c r="AC508" s="7">
        <f t="shared" si="116"/>
        <v>1.7066439670079376</v>
      </c>
      <c r="AD508" s="7">
        <f t="shared" si="117"/>
        <v>0.4545873046743934</v>
      </c>
      <c r="AE508" s="7">
        <f t="shared" si="118"/>
        <v>2.7108812638763933</v>
      </c>
    </row>
    <row r="509" spans="1:31" ht="12.75">
      <c r="A509" s="1" t="s">
        <v>1021</v>
      </c>
      <c r="B509" s="1" t="s">
        <v>1022</v>
      </c>
      <c r="C509" s="2" t="s">
        <v>1006</v>
      </c>
      <c r="D509" s="1"/>
      <c r="E509" s="3">
        <v>134407480</v>
      </c>
      <c r="F509" s="4">
        <v>101.25</v>
      </c>
      <c r="G509" s="5">
        <f t="shared" si="105"/>
        <v>1.0125</v>
      </c>
      <c r="H509" s="4">
        <v>601965.79</v>
      </c>
      <c r="I509" s="4">
        <v>52977.75</v>
      </c>
      <c r="J509" s="4">
        <v>32430.21</v>
      </c>
      <c r="K509" s="4">
        <v>0</v>
      </c>
      <c r="L509" s="6">
        <f t="shared" si="106"/>
        <v>687373.75</v>
      </c>
      <c r="M509" s="4">
        <v>1584971</v>
      </c>
      <c r="N509" s="4">
        <v>764147.97</v>
      </c>
      <c r="O509" s="4">
        <v>0</v>
      </c>
      <c r="P509" s="6">
        <f t="shared" si="122"/>
        <v>2349118.9699999997</v>
      </c>
      <c r="Q509" s="4">
        <v>810527</v>
      </c>
      <c r="R509" s="4">
        <v>0</v>
      </c>
      <c r="S509" s="6">
        <f t="shared" si="107"/>
        <v>810527</v>
      </c>
      <c r="T509" s="6">
        <f t="shared" si="108"/>
        <v>3847019.7199999997</v>
      </c>
      <c r="U509" s="7">
        <f t="shared" si="109"/>
        <v>0.6030371226363295</v>
      </c>
      <c r="V509" s="7">
        <f t="shared" si="123"/>
        <v>1.7477591053712187</v>
      </c>
      <c r="W509" s="7">
        <f t="shared" si="124"/>
        <v>0.5114103396626437</v>
      </c>
      <c r="X509" s="7">
        <f t="shared" si="125"/>
        <v>2.8622065676701918</v>
      </c>
      <c r="Y509" s="36">
        <v>102801.22641509434</v>
      </c>
      <c r="Z509" s="36">
        <f t="shared" si="113"/>
        <v>2942.383454098334</v>
      </c>
      <c r="AA509" s="6">
        <f t="shared" si="114"/>
        <v>132748128.39506173</v>
      </c>
      <c r="AB509" s="7">
        <f t="shared" si="115"/>
        <v>0.5178029689084268</v>
      </c>
      <c r="AC509" s="7">
        <f t="shared" si="116"/>
        <v>1.769606094188359</v>
      </c>
      <c r="AD509" s="7">
        <f t="shared" si="117"/>
        <v>0.6105750866692836</v>
      </c>
      <c r="AE509" s="7">
        <f t="shared" si="118"/>
        <v>2.8979841497660694</v>
      </c>
    </row>
    <row r="510" spans="1:31" ht="12.75">
      <c r="A510" s="1" t="s">
        <v>1023</v>
      </c>
      <c r="B510" s="1" t="s">
        <v>1024</v>
      </c>
      <c r="C510" s="2" t="s">
        <v>1006</v>
      </c>
      <c r="D510" s="1"/>
      <c r="E510" s="3">
        <v>325329497</v>
      </c>
      <c r="F510" s="4">
        <v>98.85</v>
      </c>
      <c r="G510" s="5">
        <f t="shared" si="105"/>
        <v>0.9884999999999999</v>
      </c>
      <c r="H510" s="4">
        <v>1472341.453</v>
      </c>
      <c r="I510" s="4">
        <v>129616.09</v>
      </c>
      <c r="J510" s="4">
        <v>79378.52</v>
      </c>
      <c r="K510" s="4">
        <v>0</v>
      </c>
      <c r="L510" s="6">
        <f t="shared" si="106"/>
        <v>1681336.063</v>
      </c>
      <c r="M510" s="4">
        <v>3015732</v>
      </c>
      <c r="N510" s="4">
        <v>2335440.59</v>
      </c>
      <c r="O510" s="4">
        <v>0</v>
      </c>
      <c r="P510" s="6">
        <f aca="true" t="shared" si="126" ref="P510:P541">SUM(M510:O510)</f>
        <v>5351172.59</v>
      </c>
      <c r="Q510" s="4">
        <v>1246307</v>
      </c>
      <c r="R510" s="4">
        <v>48799</v>
      </c>
      <c r="S510" s="6">
        <f t="shared" si="107"/>
        <v>1295106</v>
      </c>
      <c r="T510" s="6">
        <f t="shared" si="108"/>
        <v>8327614.653</v>
      </c>
      <c r="U510" s="7">
        <f t="shared" si="109"/>
        <v>0.3980905549428247</v>
      </c>
      <c r="V510" s="7">
        <f t="shared" si="123"/>
        <v>1.6448470364185883</v>
      </c>
      <c r="W510" s="7">
        <f t="shared" si="124"/>
        <v>0.5168102119556653</v>
      </c>
      <c r="X510" s="7">
        <f t="shared" si="125"/>
        <v>2.5597478033170784</v>
      </c>
      <c r="Y510" s="36">
        <v>140676.12493382744</v>
      </c>
      <c r="Z510" s="36">
        <f t="shared" si="113"/>
        <v>3600.954017785237</v>
      </c>
      <c r="AA510" s="6">
        <f t="shared" si="114"/>
        <v>329114311.5832069</v>
      </c>
      <c r="AB510" s="7">
        <f t="shared" si="115"/>
        <v>0.5108668945181752</v>
      </c>
      <c r="AC510" s="7">
        <f t="shared" si="116"/>
        <v>1.6259312954997744</v>
      </c>
      <c r="AD510" s="7">
        <f t="shared" si="117"/>
        <v>0.3786851425587148</v>
      </c>
      <c r="AE510" s="7">
        <f t="shared" si="118"/>
        <v>2.5303107035789316</v>
      </c>
    </row>
    <row r="511" spans="1:31" ht="12.75">
      <c r="A511" s="1" t="s">
        <v>1025</v>
      </c>
      <c r="B511" s="1" t="s">
        <v>1026</v>
      </c>
      <c r="C511" s="2" t="s">
        <v>1006</v>
      </c>
      <c r="D511" s="1"/>
      <c r="E511" s="3">
        <v>400013684</v>
      </c>
      <c r="F511" s="4">
        <v>98.22</v>
      </c>
      <c r="G511" s="5">
        <f t="shared" si="105"/>
        <v>0.9822</v>
      </c>
      <c r="H511" s="4">
        <v>1783295.933</v>
      </c>
      <c r="I511" s="4">
        <v>156954.03</v>
      </c>
      <c r="J511" s="4">
        <v>0</v>
      </c>
      <c r="K511" s="4">
        <v>0</v>
      </c>
      <c r="L511" s="6">
        <f t="shared" si="106"/>
        <v>1940249.963</v>
      </c>
      <c r="M511" s="4">
        <v>3836703</v>
      </c>
      <c r="N511" s="4">
        <v>2490583.95</v>
      </c>
      <c r="O511" s="4">
        <v>0</v>
      </c>
      <c r="P511" s="6">
        <f t="shared" si="126"/>
        <v>6327286.95</v>
      </c>
      <c r="Q511" s="4">
        <v>2614497.06</v>
      </c>
      <c r="R511" s="4">
        <v>0</v>
      </c>
      <c r="S511" s="6">
        <f t="shared" si="107"/>
        <v>2614497.06</v>
      </c>
      <c r="T511" s="6">
        <f t="shared" si="108"/>
        <v>10882033.973000001</v>
      </c>
      <c r="U511" s="7">
        <f t="shared" si="109"/>
        <v>0.6536019052788204</v>
      </c>
      <c r="V511" s="7">
        <f t="shared" si="123"/>
        <v>1.581767625229541</v>
      </c>
      <c r="W511" s="7">
        <f t="shared" si="124"/>
        <v>0.48504589732985237</v>
      </c>
      <c r="X511" s="7">
        <f t="shared" si="125"/>
        <v>2.7204154278382138</v>
      </c>
      <c r="Y511" s="36">
        <v>134121.3438735178</v>
      </c>
      <c r="Z511" s="36">
        <f t="shared" si="113"/>
        <v>3648.657730759121</v>
      </c>
      <c r="AA511" s="6">
        <f t="shared" si="114"/>
        <v>407262964.7729587</v>
      </c>
      <c r="AB511" s="7">
        <f t="shared" si="115"/>
        <v>0.4764120803573809</v>
      </c>
      <c r="AC511" s="7">
        <f t="shared" si="116"/>
        <v>1.553612161500455</v>
      </c>
      <c r="AD511" s="7">
        <f t="shared" si="117"/>
        <v>0.6419677913648574</v>
      </c>
      <c r="AE511" s="7">
        <f t="shared" si="118"/>
        <v>2.6719920332226934</v>
      </c>
    </row>
    <row r="512" spans="1:31" ht="12.75">
      <c r="A512" s="1" t="s">
        <v>1027</v>
      </c>
      <c r="B512" s="1" t="s">
        <v>1028</v>
      </c>
      <c r="C512" s="2" t="s">
        <v>1006</v>
      </c>
      <c r="D512" s="1"/>
      <c r="E512" s="3">
        <v>855290122</v>
      </c>
      <c r="F512" s="4">
        <v>102.2</v>
      </c>
      <c r="G512" s="5">
        <f t="shared" si="105"/>
        <v>1.022</v>
      </c>
      <c r="H512" s="4">
        <v>3697305.557</v>
      </c>
      <c r="I512" s="4">
        <v>325450.52</v>
      </c>
      <c r="J512" s="4">
        <v>0</v>
      </c>
      <c r="K512" s="4">
        <v>0</v>
      </c>
      <c r="L512" s="6">
        <f t="shared" si="106"/>
        <v>4022756.077</v>
      </c>
      <c r="M512" s="4">
        <v>14462700</v>
      </c>
      <c r="N512" s="4">
        <v>0</v>
      </c>
      <c r="O512" s="4">
        <v>0</v>
      </c>
      <c r="P512" s="6">
        <f t="shared" si="126"/>
        <v>14462700</v>
      </c>
      <c r="Q512" s="4">
        <v>6632205</v>
      </c>
      <c r="R512" s="4">
        <v>0</v>
      </c>
      <c r="S512" s="6">
        <f t="shared" si="107"/>
        <v>6632205</v>
      </c>
      <c r="T512" s="6">
        <f t="shared" si="108"/>
        <v>25117661.077</v>
      </c>
      <c r="U512" s="7">
        <f t="shared" si="109"/>
        <v>0.7754333680940138</v>
      </c>
      <c r="V512" s="7">
        <f t="shared" si="123"/>
        <v>1.6909700729596406</v>
      </c>
      <c r="W512" s="7">
        <f t="shared" si="124"/>
        <v>0.4703381897587261</v>
      </c>
      <c r="X512" s="7">
        <f t="shared" si="125"/>
        <v>2.9367416308123806</v>
      </c>
      <c r="Y512" s="36">
        <v>133759.65729495924</v>
      </c>
      <c r="Z512" s="36">
        <f t="shared" si="113"/>
        <v>3928.1755410130377</v>
      </c>
      <c r="AA512" s="6">
        <f t="shared" si="114"/>
        <v>836878788.6497065</v>
      </c>
      <c r="AB512" s="7">
        <f t="shared" si="115"/>
        <v>0.48068562993341807</v>
      </c>
      <c r="AC512" s="7">
        <f t="shared" si="116"/>
        <v>1.7281714145647529</v>
      </c>
      <c r="AD512" s="7">
        <f t="shared" si="117"/>
        <v>0.7924929021920821</v>
      </c>
      <c r="AE512" s="7">
        <f t="shared" si="118"/>
        <v>3.001349946690253</v>
      </c>
    </row>
    <row r="513" spans="1:31" ht="12.75">
      <c r="A513" s="1" t="s">
        <v>1029</v>
      </c>
      <c r="B513" s="1" t="s">
        <v>1030</v>
      </c>
      <c r="C513" s="2" t="s">
        <v>1006</v>
      </c>
      <c r="D513" s="1"/>
      <c r="E513" s="3">
        <v>180186038</v>
      </c>
      <c r="F513" s="4">
        <v>92.22</v>
      </c>
      <c r="G513" s="5">
        <f t="shared" si="105"/>
        <v>0.9222</v>
      </c>
      <c r="H513" s="4">
        <v>866676.114</v>
      </c>
      <c r="I513" s="4">
        <v>76296.46</v>
      </c>
      <c r="J513" s="4">
        <v>46724.76</v>
      </c>
      <c r="K513" s="4">
        <v>0</v>
      </c>
      <c r="L513" s="6">
        <f t="shared" si="106"/>
        <v>989697.3339999999</v>
      </c>
      <c r="M513" s="4">
        <v>2454628</v>
      </c>
      <c r="N513" s="4">
        <v>936205.67</v>
      </c>
      <c r="O513" s="4">
        <v>0</v>
      </c>
      <c r="P513" s="6">
        <f t="shared" si="126"/>
        <v>3390833.67</v>
      </c>
      <c r="Q513" s="4">
        <v>0</v>
      </c>
      <c r="R513" s="4">
        <v>0</v>
      </c>
      <c r="S513" s="6">
        <f t="shared" si="107"/>
        <v>0</v>
      </c>
      <c r="T513" s="6">
        <f t="shared" si="108"/>
        <v>4380531.004</v>
      </c>
      <c r="U513" s="7">
        <f t="shared" si="109"/>
        <v>0</v>
      </c>
      <c r="V513" s="7">
        <f t="shared" si="123"/>
        <v>1.881851506163868</v>
      </c>
      <c r="W513" s="7">
        <f t="shared" si="124"/>
        <v>0.5492641632977133</v>
      </c>
      <c r="X513" s="7">
        <f t="shared" si="125"/>
        <v>2.431115669461582</v>
      </c>
      <c r="Y513" s="36">
        <v>165602.5201511335</v>
      </c>
      <c r="Z513" s="36">
        <f t="shared" si="113"/>
        <v>4025.9888164174804</v>
      </c>
      <c r="AA513" s="6">
        <f t="shared" si="114"/>
        <v>195387158.96768597</v>
      </c>
      <c r="AB513" s="7">
        <f t="shared" si="115"/>
        <v>0.5065314113931513</v>
      </c>
      <c r="AC513" s="7">
        <f t="shared" si="116"/>
        <v>1.7354434589843193</v>
      </c>
      <c r="AD513" s="7">
        <f t="shared" si="117"/>
        <v>0</v>
      </c>
      <c r="AE513" s="7">
        <f t="shared" si="118"/>
        <v>2.2419748703774705</v>
      </c>
    </row>
    <row r="514" spans="1:31" ht="12.75">
      <c r="A514" s="1" t="s">
        <v>1031</v>
      </c>
      <c r="B514" s="1" t="s">
        <v>1032</v>
      </c>
      <c r="C514" s="2" t="s">
        <v>1006</v>
      </c>
      <c r="D514" s="1"/>
      <c r="E514" s="3">
        <v>191763330</v>
      </c>
      <c r="F514" s="4">
        <v>98.49</v>
      </c>
      <c r="G514" s="5">
        <f aca="true" t="shared" si="127" ref="G514:G577">F514/100</f>
        <v>0.9849</v>
      </c>
      <c r="H514" s="4">
        <v>892449.76</v>
      </c>
      <c r="I514" s="4">
        <v>78559.39</v>
      </c>
      <c r="J514" s="4">
        <v>48099.58</v>
      </c>
      <c r="K514" s="4">
        <v>0</v>
      </c>
      <c r="L514" s="6">
        <f aca="true" t="shared" si="128" ref="L514:L577">SUM(H514:K514)</f>
        <v>1019108.73</v>
      </c>
      <c r="M514" s="4">
        <v>2934555</v>
      </c>
      <c r="N514" s="4">
        <v>0</v>
      </c>
      <c r="O514" s="4">
        <v>0</v>
      </c>
      <c r="P514" s="6">
        <f t="shared" si="126"/>
        <v>2934555</v>
      </c>
      <c r="Q514" s="4">
        <v>460232</v>
      </c>
      <c r="R514" s="4">
        <v>0</v>
      </c>
      <c r="S514" s="6">
        <f aca="true" t="shared" si="129" ref="S514:S577">Q514+R514</f>
        <v>460232</v>
      </c>
      <c r="T514" s="6">
        <f aca="true" t="shared" si="130" ref="T514:T577">L514+P514+S514</f>
        <v>4413895.73</v>
      </c>
      <c r="U514" s="7">
        <f aca="true" t="shared" si="131" ref="U514:U567">(S514/E514)*100</f>
        <v>0.24000000417180906</v>
      </c>
      <c r="V514" s="7">
        <f t="shared" si="123"/>
        <v>1.530300396848553</v>
      </c>
      <c r="W514" s="7">
        <f t="shared" si="124"/>
        <v>0.5314408807982215</v>
      </c>
      <c r="X514" s="7">
        <f t="shared" si="125"/>
        <v>2.3017412818185834</v>
      </c>
      <c r="Y514" s="36">
        <v>97708.68974881194</v>
      </c>
      <c r="Z514" s="36">
        <f aca="true" t="shared" si="132" ref="Z514:Z577">(Y514/100)*X514</f>
        <v>2249.001247872447</v>
      </c>
      <c r="AA514" s="6">
        <f aca="true" t="shared" si="133" ref="AA514:AA567">E514/G514</f>
        <v>194703350.59396893</v>
      </c>
      <c r="AB514" s="7">
        <f aca="true" t="shared" si="134" ref="AB514:AB577">(L514/AA514)*100</f>
        <v>0.5234161234981682</v>
      </c>
      <c r="AC514" s="7">
        <f aca="true" t="shared" si="135" ref="AC514:AC567">(P514/AA514)*100</f>
        <v>1.5071928608561398</v>
      </c>
      <c r="AD514" s="7">
        <f aca="true" t="shared" si="136" ref="AD514:AD567">(Q514/AA514)*100</f>
        <v>0.23637600410881476</v>
      </c>
      <c r="AE514" s="7">
        <f aca="true" t="shared" si="137" ref="AE514:AE567">(T514/AA514)*100</f>
        <v>2.2669849884631232</v>
      </c>
    </row>
    <row r="515" spans="1:31" ht="12.75">
      <c r="A515" s="1" t="s">
        <v>1033</v>
      </c>
      <c r="B515" s="1" t="s">
        <v>1034</v>
      </c>
      <c r="C515" s="2" t="s">
        <v>1006</v>
      </c>
      <c r="D515" s="1"/>
      <c r="E515" s="3">
        <v>360806264</v>
      </c>
      <c r="F515" s="4">
        <v>99.11</v>
      </c>
      <c r="G515" s="5">
        <f t="shared" si="127"/>
        <v>0.9911</v>
      </c>
      <c r="H515" s="4">
        <v>1653967.987</v>
      </c>
      <c r="I515" s="4">
        <v>145593.63</v>
      </c>
      <c r="J515" s="4">
        <v>89159.35</v>
      </c>
      <c r="K515" s="4">
        <v>0</v>
      </c>
      <c r="L515" s="6">
        <f t="shared" si="128"/>
        <v>1888720.9670000002</v>
      </c>
      <c r="M515" s="4">
        <v>6839704</v>
      </c>
      <c r="N515" s="4">
        <v>0</v>
      </c>
      <c r="O515" s="4">
        <v>0</v>
      </c>
      <c r="P515" s="6">
        <f t="shared" si="126"/>
        <v>6839704</v>
      </c>
      <c r="Q515" s="4">
        <v>2329945.17</v>
      </c>
      <c r="R515" s="4">
        <v>0</v>
      </c>
      <c r="S515" s="6">
        <f t="shared" si="129"/>
        <v>2329945.17</v>
      </c>
      <c r="T515" s="6">
        <f t="shared" si="130"/>
        <v>11058370.137</v>
      </c>
      <c r="U515" s="7">
        <f t="shared" si="131"/>
        <v>0.6457607315819772</v>
      </c>
      <c r="V515" s="7">
        <f t="shared" si="123"/>
        <v>1.8956721882189937</v>
      </c>
      <c r="W515" s="7">
        <f t="shared" si="124"/>
        <v>0.5234723327863289</v>
      </c>
      <c r="X515" s="7">
        <f t="shared" si="125"/>
        <v>3.0649052525873</v>
      </c>
      <c r="Y515" s="36">
        <v>123479.44176060118</v>
      </c>
      <c r="Z515" s="36">
        <f t="shared" si="132"/>
        <v>3784.5278963861415</v>
      </c>
      <c r="AA515" s="6">
        <f t="shared" si="133"/>
        <v>364046275.85511047</v>
      </c>
      <c r="AB515" s="7">
        <f t="shared" si="134"/>
        <v>0.5188134290245305</v>
      </c>
      <c r="AC515" s="7">
        <f t="shared" si="135"/>
        <v>1.878800705743845</v>
      </c>
      <c r="AD515" s="7">
        <f t="shared" si="136"/>
        <v>0.6400134610708975</v>
      </c>
      <c r="AE515" s="7">
        <f t="shared" si="137"/>
        <v>3.037627595839273</v>
      </c>
    </row>
    <row r="516" spans="1:31" ht="12.75">
      <c r="A516" s="1" t="s">
        <v>1035</v>
      </c>
      <c r="B516" s="1" t="s">
        <v>1036</v>
      </c>
      <c r="C516" s="2" t="s">
        <v>1006</v>
      </c>
      <c r="D516" s="1"/>
      <c r="E516" s="3">
        <v>115707915</v>
      </c>
      <c r="F516" s="4">
        <v>101.08</v>
      </c>
      <c r="G516" s="5">
        <f t="shared" si="127"/>
        <v>1.0108</v>
      </c>
      <c r="H516" s="4">
        <v>513378.13</v>
      </c>
      <c r="I516" s="4">
        <v>45190.16</v>
      </c>
      <c r="J516" s="4">
        <v>0</v>
      </c>
      <c r="K516" s="4">
        <v>0</v>
      </c>
      <c r="L516" s="6">
        <f t="shared" si="128"/>
        <v>558568.29</v>
      </c>
      <c r="M516" s="4">
        <v>1480069.5</v>
      </c>
      <c r="N516" s="4">
        <v>710371.17</v>
      </c>
      <c r="O516" s="4">
        <v>0</v>
      </c>
      <c r="P516" s="6">
        <f t="shared" si="126"/>
        <v>2190440.67</v>
      </c>
      <c r="Q516" s="4">
        <v>1130262</v>
      </c>
      <c r="R516" s="4">
        <v>0</v>
      </c>
      <c r="S516" s="6">
        <f t="shared" si="129"/>
        <v>1130262</v>
      </c>
      <c r="T516" s="6">
        <f t="shared" si="130"/>
        <v>3879270.96</v>
      </c>
      <c r="U516" s="7">
        <f t="shared" si="131"/>
        <v>0.976823409185102</v>
      </c>
      <c r="V516" s="7">
        <f t="shared" si="123"/>
        <v>1.8930776429598613</v>
      </c>
      <c r="W516" s="7">
        <f t="shared" si="124"/>
        <v>0.48273991455122156</v>
      </c>
      <c r="X516" s="7">
        <f t="shared" si="125"/>
        <v>3.3526409666961845</v>
      </c>
      <c r="Y516" s="36">
        <v>127995.1875</v>
      </c>
      <c r="Z516" s="36">
        <f t="shared" si="132"/>
        <v>4291.219091524594</v>
      </c>
      <c r="AA516" s="6">
        <f t="shared" si="133"/>
        <v>114471621.48793036</v>
      </c>
      <c r="AB516" s="7">
        <f t="shared" si="134"/>
        <v>0.4879535056283747</v>
      </c>
      <c r="AC516" s="7">
        <f t="shared" si="135"/>
        <v>1.9135228815038277</v>
      </c>
      <c r="AD516" s="7">
        <f t="shared" si="136"/>
        <v>0.9873731020043011</v>
      </c>
      <c r="AE516" s="7">
        <f t="shared" si="137"/>
        <v>3.3888494891365037</v>
      </c>
    </row>
    <row r="517" spans="1:31" ht="12.75">
      <c r="A517" s="1" t="s">
        <v>1037</v>
      </c>
      <c r="B517" s="1" t="s">
        <v>1038</v>
      </c>
      <c r="C517" s="2" t="s">
        <v>1006</v>
      </c>
      <c r="D517" s="1"/>
      <c r="E517" s="3">
        <v>125724869</v>
      </c>
      <c r="F517" s="4">
        <v>97.37</v>
      </c>
      <c r="G517" s="5">
        <f t="shared" si="127"/>
        <v>0.9737</v>
      </c>
      <c r="H517" s="4">
        <v>596989.543</v>
      </c>
      <c r="I517" s="4">
        <v>52555.7</v>
      </c>
      <c r="J517" s="4">
        <v>32185.46</v>
      </c>
      <c r="K517" s="4">
        <v>0</v>
      </c>
      <c r="L517" s="6">
        <f t="shared" si="128"/>
        <v>681730.7029999999</v>
      </c>
      <c r="M517" s="4">
        <v>0</v>
      </c>
      <c r="N517" s="4">
        <v>2013509.62</v>
      </c>
      <c r="O517" s="4">
        <v>0</v>
      </c>
      <c r="P517" s="6">
        <f t="shared" si="126"/>
        <v>2013509.62</v>
      </c>
      <c r="Q517" s="4">
        <v>274297</v>
      </c>
      <c r="R517" s="4">
        <v>0</v>
      </c>
      <c r="S517" s="6">
        <f t="shared" si="129"/>
        <v>274297</v>
      </c>
      <c r="T517" s="6">
        <f t="shared" si="130"/>
        <v>2969537.323</v>
      </c>
      <c r="U517" s="7">
        <f t="shared" si="131"/>
        <v>0.21817242855906258</v>
      </c>
      <c r="V517" s="7">
        <f t="shared" si="123"/>
        <v>1.6015205551735352</v>
      </c>
      <c r="W517" s="7">
        <f t="shared" si="124"/>
        <v>0.5422401378680298</v>
      </c>
      <c r="X517" s="7">
        <f t="shared" si="125"/>
        <v>2.3619331216006274</v>
      </c>
      <c r="Y517" s="36">
        <v>121951.80863477246</v>
      </c>
      <c r="Z517" s="36">
        <f t="shared" si="132"/>
        <v>2880.420160535705</v>
      </c>
      <c r="AA517" s="6">
        <f t="shared" si="133"/>
        <v>129120744.58252028</v>
      </c>
      <c r="AB517" s="7">
        <f t="shared" si="134"/>
        <v>0.5279792222421006</v>
      </c>
      <c r="AC517" s="7">
        <f t="shared" si="135"/>
        <v>1.5594005645724713</v>
      </c>
      <c r="AD517" s="7">
        <f t="shared" si="136"/>
        <v>0.21243449368795925</v>
      </c>
      <c r="AE517" s="7">
        <f t="shared" si="137"/>
        <v>2.2998142805025314</v>
      </c>
    </row>
    <row r="518" spans="1:31" ht="12.75">
      <c r="A518" s="1" t="s">
        <v>1039</v>
      </c>
      <c r="B518" s="1" t="s">
        <v>1040</v>
      </c>
      <c r="C518" s="2" t="s">
        <v>1006</v>
      </c>
      <c r="D518" s="1"/>
      <c r="E518" s="3">
        <v>1095243414</v>
      </c>
      <c r="F518" s="4">
        <v>70.35</v>
      </c>
      <c r="G518" s="5">
        <f t="shared" si="127"/>
        <v>0.7034999999999999</v>
      </c>
      <c r="H518" s="4">
        <v>6956116.181</v>
      </c>
      <c r="I518" s="4">
        <v>0</v>
      </c>
      <c r="J518" s="4">
        <v>0</v>
      </c>
      <c r="K518" s="4">
        <v>0</v>
      </c>
      <c r="L518" s="6">
        <f t="shared" si="128"/>
        <v>6956116.181</v>
      </c>
      <c r="M518" s="4">
        <v>25046916</v>
      </c>
      <c r="N518" s="4">
        <v>0</v>
      </c>
      <c r="O518" s="4">
        <v>0</v>
      </c>
      <c r="P518" s="6">
        <f t="shared" si="126"/>
        <v>25046916</v>
      </c>
      <c r="Q518" s="4">
        <v>7286249.27</v>
      </c>
      <c r="R518" s="4">
        <v>0</v>
      </c>
      <c r="S518" s="6">
        <f t="shared" si="129"/>
        <v>7286249.27</v>
      </c>
      <c r="T518" s="6">
        <f t="shared" si="130"/>
        <v>39289281.451000005</v>
      </c>
      <c r="U518" s="7">
        <f t="shared" si="131"/>
        <v>0.6652630070049432</v>
      </c>
      <c r="V518" s="7">
        <f t="shared" si="123"/>
        <v>2.2868812247429777</v>
      </c>
      <c r="W518" s="7">
        <f t="shared" si="124"/>
        <v>0.6351205669975386</v>
      </c>
      <c r="X518" s="7">
        <f t="shared" si="125"/>
        <v>3.58726479874546</v>
      </c>
      <c r="Y518" s="36">
        <v>157502.5754593176</v>
      </c>
      <c r="Z518" s="36">
        <f t="shared" si="132"/>
        <v>5650.034446569605</v>
      </c>
      <c r="AA518" s="6">
        <f t="shared" si="133"/>
        <v>1556849202.5586357</v>
      </c>
      <c r="AB518" s="7">
        <f t="shared" si="134"/>
        <v>0.44680731888276837</v>
      </c>
      <c r="AC518" s="7">
        <f t="shared" si="135"/>
        <v>1.6088209416066843</v>
      </c>
      <c r="AD518" s="7">
        <f t="shared" si="136"/>
        <v>0.46801252542797744</v>
      </c>
      <c r="AE518" s="7">
        <f t="shared" si="137"/>
        <v>2.5236407859174306</v>
      </c>
    </row>
    <row r="519" spans="1:31" ht="12.75">
      <c r="A519" s="1" t="s">
        <v>1041</v>
      </c>
      <c r="B519" s="1" t="s">
        <v>1042</v>
      </c>
      <c r="C519" s="2" t="s">
        <v>1006</v>
      </c>
      <c r="D519" s="1"/>
      <c r="E519" s="3">
        <v>159468674</v>
      </c>
      <c r="F519" s="4">
        <v>89.5</v>
      </c>
      <c r="G519" s="5">
        <f t="shared" si="127"/>
        <v>0.895</v>
      </c>
      <c r="H519" s="4">
        <v>801691.873</v>
      </c>
      <c r="I519" s="4">
        <v>70556.72</v>
      </c>
      <c r="J519" s="4">
        <v>0</v>
      </c>
      <c r="K519" s="4">
        <v>0</v>
      </c>
      <c r="L519" s="6">
        <f t="shared" si="128"/>
        <v>872248.593</v>
      </c>
      <c r="M519" s="4">
        <v>2241493</v>
      </c>
      <c r="N519" s="4">
        <v>1084468.39</v>
      </c>
      <c r="O519" s="4">
        <v>0</v>
      </c>
      <c r="P519" s="6">
        <f t="shared" si="126"/>
        <v>3325961.3899999997</v>
      </c>
      <c r="Q519" s="4">
        <v>1539223</v>
      </c>
      <c r="R519" s="4">
        <v>0</v>
      </c>
      <c r="S519" s="6">
        <f t="shared" si="129"/>
        <v>1539223</v>
      </c>
      <c r="T519" s="6">
        <f t="shared" si="130"/>
        <v>5737432.983</v>
      </c>
      <c r="U519" s="7">
        <f t="shared" si="131"/>
        <v>0.9652196643962814</v>
      </c>
      <c r="V519" s="7">
        <f t="shared" si="123"/>
        <v>2.08565187542727</v>
      </c>
      <c r="W519" s="7">
        <f t="shared" si="124"/>
        <v>0.5469717475671743</v>
      </c>
      <c r="X519" s="7">
        <f t="shared" si="125"/>
        <v>3.5978432873907265</v>
      </c>
      <c r="Y519" s="36">
        <v>108170.83015993907</v>
      </c>
      <c r="Z519" s="36">
        <f t="shared" si="132"/>
        <v>3891.8169518241916</v>
      </c>
      <c r="AA519" s="6">
        <f t="shared" si="133"/>
        <v>178177289.38547486</v>
      </c>
      <c r="AB519" s="7">
        <f t="shared" si="134"/>
        <v>0.4895397140726209</v>
      </c>
      <c r="AC519" s="7">
        <f t="shared" si="135"/>
        <v>1.8666584285074068</v>
      </c>
      <c r="AD519" s="7">
        <f t="shared" si="136"/>
        <v>0.8638715996346719</v>
      </c>
      <c r="AE519" s="7">
        <f t="shared" si="137"/>
        <v>3.2200697422147</v>
      </c>
    </row>
    <row r="520" spans="1:31" ht="12.75">
      <c r="A520" s="1" t="s">
        <v>1043</v>
      </c>
      <c r="B520" s="1" t="s">
        <v>1044</v>
      </c>
      <c r="C520" s="2" t="s">
        <v>1006</v>
      </c>
      <c r="D520" s="1"/>
      <c r="E520" s="3">
        <v>238550850</v>
      </c>
      <c r="F520" s="4">
        <v>92.04</v>
      </c>
      <c r="G520" s="5">
        <f t="shared" si="127"/>
        <v>0.9204000000000001</v>
      </c>
      <c r="H520" s="4">
        <v>1159242.472</v>
      </c>
      <c r="I520" s="4">
        <v>102053.38</v>
      </c>
      <c r="J520" s="4">
        <v>62498.1</v>
      </c>
      <c r="K520" s="4">
        <v>0</v>
      </c>
      <c r="L520" s="6">
        <f t="shared" si="128"/>
        <v>1323793.952</v>
      </c>
      <c r="M520" s="4">
        <v>2198002</v>
      </c>
      <c r="N520" s="4">
        <v>2044390.14</v>
      </c>
      <c r="O520" s="4">
        <v>0</v>
      </c>
      <c r="P520" s="6">
        <f t="shared" si="126"/>
        <v>4242392.14</v>
      </c>
      <c r="Q520" s="4">
        <v>1311559</v>
      </c>
      <c r="R520" s="4">
        <v>0</v>
      </c>
      <c r="S520" s="6">
        <f t="shared" si="129"/>
        <v>1311559</v>
      </c>
      <c r="T520" s="6">
        <f t="shared" si="130"/>
        <v>6877745.092</v>
      </c>
      <c r="U520" s="7">
        <f t="shared" si="131"/>
        <v>0.5498026940587301</v>
      </c>
      <c r="V520" s="7">
        <f t="shared" si="123"/>
        <v>1.7784016028448442</v>
      </c>
      <c r="W520" s="7">
        <f t="shared" si="124"/>
        <v>0.5549315594557722</v>
      </c>
      <c r="X520" s="7">
        <f t="shared" si="125"/>
        <v>2.8831358563593463</v>
      </c>
      <c r="Y520" s="36">
        <v>121657.33558178753</v>
      </c>
      <c r="Z520" s="36">
        <f t="shared" si="132"/>
        <v>3507.546264049934</v>
      </c>
      <c r="AA520" s="6">
        <f t="shared" si="133"/>
        <v>259181714.47196868</v>
      </c>
      <c r="AB520" s="7">
        <f t="shared" si="134"/>
        <v>0.5107590073230929</v>
      </c>
      <c r="AC520" s="7">
        <f t="shared" si="135"/>
        <v>1.6368408352583945</v>
      </c>
      <c r="AD520" s="7">
        <f t="shared" si="136"/>
        <v>0.5060383996116552</v>
      </c>
      <c r="AE520" s="7">
        <f t="shared" si="137"/>
        <v>2.653638242193143</v>
      </c>
    </row>
    <row r="521" spans="1:31" ht="12.75">
      <c r="A521" s="1" t="s">
        <v>1045</v>
      </c>
      <c r="B521" s="1" t="s">
        <v>1046</v>
      </c>
      <c r="C521" s="2" t="s">
        <v>1006</v>
      </c>
      <c r="D521" s="1"/>
      <c r="E521" s="3">
        <v>76358563</v>
      </c>
      <c r="F521" s="4">
        <v>95.9</v>
      </c>
      <c r="G521" s="5">
        <f t="shared" si="127"/>
        <v>0.9590000000000001</v>
      </c>
      <c r="H521" s="4">
        <v>343850.715</v>
      </c>
      <c r="I521" s="4">
        <v>30269.13</v>
      </c>
      <c r="J521" s="4">
        <v>18536.26</v>
      </c>
      <c r="K521" s="4">
        <v>0</v>
      </c>
      <c r="L521" s="6">
        <f t="shared" si="128"/>
        <v>392656.10500000004</v>
      </c>
      <c r="M521" s="4">
        <v>0</v>
      </c>
      <c r="N521" s="4">
        <v>1304435.93</v>
      </c>
      <c r="O521" s="4">
        <v>0</v>
      </c>
      <c r="P521" s="6">
        <f t="shared" si="126"/>
        <v>1304435.93</v>
      </c>
      <c r="Q521" s="4">
        <v>288608</v>
      </c>
      <c r="R521" s="4">
        <v>0</v>
      </c>
      <c r="S521" s="6">
        <f t="shared" si="129"/>
        <v>288608</v>
      </c>
      <c r="T521" s="6">
        <f t="shared" si="130"/>
        <v>1985700.035</v>
      </c>
      <c r="U521" s="7">
        <f t="shared" si="131"/>
        <v>0.37796415838784186</v>
      </c>
      <c r="V521" s="7">
        <f t="shared" si="123"/>
        <v>1.7083034027238047</v>
      </c>
      <c r="W521" s="7">
        <f t="shared" si="124"/>
        <v>0.5142266820814845</v>
      </c>
      <c r="X521" s="7">
        <f t="shared" si="125"/>
        <v>2.600494243193131</v>
      </c>
      <c r="Y521" s="36">
        <v>113405.2752293578</v>
      </c>
      <c r="Z521" s="36">
        <f t="shared" si="132"/>
        <v>2949.0976538167747</v>
      </c>
      <c r="AA521" s="6">
        <f t="shared" si="133"/>
        <v>79623110.53180395</v>
      </c>
      <c r="AB521" s="7">
        <f t="shared" si="134"/>
        <v>0.4931433881161437</v>
      </c>
      <c r="AC521" s="7">
        <f t="shared" si="135"/>
        <v>1.6382629632121288</v>
      </c>
      <c r="AD521" s="7">
        <f t="shared" si="136"/>
        <v>0.3624676278939404</v>
      </c>
      <c r="AE521" s="7">
        <f t="shared" si="137"/>
        <v>2.4938739792222124</v>
      </c>
    </row>
    <row r="522" spans="1:31" ht="12.75">
      <c r="A522" s="1" t="s">
        <v>1047</v>
      </c>
      <c r="B522" s="1" t="s">
        <v>1048</v>
      </c>
      <c r="C522" s="2" t="s">
        <v>1006</v>
      </c>
      <c r="D522" s="1"/>
      <c r="E522" s="3">
        <v>1379996455</v>
      </c>
      <c r="F522" s="4">
        <v>95.4</v>
      </c>
      <c r="G522" s="5">
        <f t="shared" si="127"/>
        <v>0.9540000000000001</v>
      </c>
      <c r="H522" s="4">
        <v>6472394.225</v>
      </c>
      <c r="I522" s="4">
        <v>569775.95</v>
      </c>
      <c r="J522" s="4">
        <v>0</v>
      </c>
      <c r="K522" s="4">
        <v>0</v>
      </c>
      <c r="L522" s="6">
        <f t="shared" si="128"/>
        <v>7042170.175</v>
      </c>
      <c r="M522" s="4">
        <v>23786981</v>
      </c>
      <c r="N522" s="4">
        <v>0</v>
      </c>
      <c r="O522" s="4">
        <v>0</v>
      </c>
      <c r="P522" s="6">
        <f t="shared" si="126"/>
        <v>23786981</v>
      </c>
      <c r="Q522" s="4">
        <v>7010000</v>
      </c>
      <c r="R522" s="4">
        <v>0</v>
      </c>
      <c r="S522" s="6">
        <f t="shared" si="129"/>
        <v>7010000</v>
      </c>
      <c r="T522" s="6">
        <f t="shared" si="130"/>
        <v>37839151.175</v>
      </c>
      <c r="U522" s="7">
        <f t="shared" si="131"/>
        <v>0.5079723193926611</v>
      </c>
      <c r="V522" s="7">
        <f t="shared" si="123"/>
        <v>1.723698703269495</v>
      </c>
      <c r="W522" s="7">
        <f t="shared" si="124"/>
        <v>0.5103034974825351</v>
      </c>
      <c r="X522" s="7">
        <f t="shared" si="125"/>
        <v>2.741974520144691</v>
      </c>
      <c r="Y522" s="36">
        <v>118207.87283121051</v>
      </c>
      <c r="Z522" s="36">
        <f t="shared" si="132"/>
        <v>3241.2297538368307</v>
      </c>
      <c r="AA522" s="6">
        <f t="shared" si="133"/>
        <v>1446537164.5702305</v>
      </c>
      <c r="AB522" s="7">
        <f t="shared" si="134"/>
        <v>0.4868295365983386</v>
      </c>
      <c r="AC522" s="7">
        <f t="shared" si="135"/>
        <v>1.6444085629190985</v>
      </c>
      <c r="AD522" s="7">
        <f t="shared" si="136"/>
        <v>0.48460559270059866</v>
      </c>
      <c r="AE522" s="7">
        <f t="shared" si="137"/>
        <v>2.6158436922180353</v>
      </c>
    </row>
    <row r="523" spans="1:31" ht="12.75">
      <c r="A523" s="1" t="s">
        <v>1049</v>
      </c>
      <c r="B523" s="1" t="s">
        <v>1050</v>
      </c>
      <c r="C523" s="2" t="s">
        <v>1006</v>
      </c>
      <c r="D523" s="1"/>
      <c r="E523" s="3">
        <v>2654938</v>
      </c>
      <c r="F523" s="4">
        <v>98.9</v>
      </c>
      <c r="G523" s="5">
        <f t="shared" si="127"/>
        <v>0.9890000000000001</v>
      </c>
      <c r="H523" s="4">
        <v>12231.185</v>
      </c>
      <c r="I523" s="4">
        <v>1210.86</v>
      </c>
      <c r="J523" s="4">
        <v>741.55</v>
      </c>
      <c r="K523" s="4">
        <v>0</v>
      </c>
      <c r="L523" s="6">
        <f t="shared" si="128"/>
        <v>14183.595</v>
      </c>
      <c r="M523" s="4">
        <v>0</v>
      </c>
      <c r="N523" s="4">
        <v>13729.51</v>
      </c>
      <c r="O523" s="4">
        <v>0</v>
      </c>
      <c r="P523" s="6">
        <f t="shared" si="126"/>
        <v>13729.51</v>
      </c>
      <c r="Q523" s="4">
        <v>0</v>
      </c>
      <c r="R523" s="4">
        <v>0</v>
      </c>
      <c r="S523" s="6">
        <f t="shared" si="129"/>
        <v>0</v>
      </c>
      <c r="T523" s="6">
        <f t="shared" si="130"/>
        <v>27913.105</v>
      </c>
      <c r="U523" s="7">
        <f t="shared" si="131"/>
        <v>0</v>
      </c>
      <c r="V523" s="7">
        <f t="shared" si="123"/>
        <v>0.517131096846706</v>
      </c>
      <c r="W523" s="7">
        <f t="shared" si="124"/>
        <v>0.5342345094311053</v>
      </c>
      <c r="X523" s="7">
        <f t="shared" si="125"/>
        <v>1.0513656062778114</v>
      </c>
      <c r="Y523" s="36">
        <v>94745.83333333333</v>
      </c>
      <c r="Z523" s="36">
        <f t="shared" si="132"/>
        <v>996.1251050479647</v>
      </c>
      <c r="AA523" s="6">
        <f t="shared" si="133"/>
        <v>2684467.138523761</v>
      </c>
      <c r="AB523" s="7">
        <f t="shared" si="134"/>
        <v>0.5283579298273633</v>
      </c>
      <c r="AC523" s="7">
        <f t="shared" si="135"/>
        <v>0.5114426547813923</v>
      </c>
      <c r="AD523" s="7">
        <f t="shared" si="136"/>
        <v>0</v>
      </c>
      <c r="AE523" s="7">
        <f t="shared" si="137"/>
        <v>1.0398005846087557</v>
      </c>
    </row>
    <row r="524" spans="1:31" ht="12.75">
      <c r="A524" s="1" t="s">
        <v>1051</v>
      </c>
      <c r="B524" s="1" t="s">
        <v>1052</v>
      </c>
      <c r="C524" s="2" t="s">
        <v>1006</v>
      </c>
      <c r="D524" s="1"/>
      <c r="E524" s="3">
        <v>553680203</v>
      </c>
      <c r="F524" s="4">
        <v>92.74</v>
      </c>
      <c r="G524" s="5">
        <f t="shared" si="127"/>
        <v>0.9274</v>
      </c>
      <c r="H524" s="4">
        <v>2728078.341</v>
      </c>
      <c r="I524" s="4">
        <v>240117.58</v>
      </c>
      <c r="J524" s="4">
        <v>147050.5</v>
      </c>
      <c r="K524" s="4">
        <v>0</v>
      </c>
      <c r="L524" s="6">
        <f t="shared" si="128"/>
        <v>3115246.421</v>
      </c>
      <c r="M524" s="4">
        <v>0</v>
      </c>
      <c r="N524" s="4">
        <v>10701660.86</v>
      </c>
      <c r="O524" s="4">
        <v>0</v>
      </c>
      <c r="P524" s="6">
        <f t="shared" si="126"/>
        <v>10701660.86</v>
      </c>
      <c r="Q524" s="4">
        <v>1644414</v>
      </c>
      <c r="R524" s="4">
        <v>0</v>
      </c>
      <c r="S524" s="6">
        <f t="shared" si="129"/>
        <v>1644414</v>
      </c>
      <c r="T524" s="6">
        <f t="shared" si="130"/>
        <v>15461321.281</v>
      </c>
      <c r="U524" s="7">
        <f t="shared" si="131"/>
        <v>0.29699707359773525</v>
      </c>
      <c r="V524" s="7">
        <f t="shared" si="123"/>
        <v>1.9328234605491212</v>
      </c>
      <c r="W524" s="7">
        <f t="shared" si="124"/>
        <v>0.5626436351021206</v>
      </c>
      <c r="X524" s="7">
        <f t="shared" si="125"/>
        <v>2.792464169248977</v>
      </c>
      <c r="Y524" s="36">
        <v>135108.49687964338</v>
      </c>
      <c r="Z524" s="36">
        <f t="shared" si="132"/>
        <v>3772.856364974913</v>
      </c>
      <c r="AA524" s="6">
        <f t="shared" si="133"/>
        <v>597024156.7824024</v>
      </c>
      <c r="AB524" s="7">
        <f t="shared" si="134"/>
        <v>0.5217957071937066</v>
      </c>
      <c r="AC524" s="7">
        <f t="shared" si="135"/>
        <v>1.7925004773132551</v>
      </c>
      <c r="AD524" s="7">
        <f t="shared" si="136"/>
        <v>0.2754350860545397</v>
      </c>
      <c r="AE524" s="7">
        <f t="shared" si="137"/>
        <v>2.589731270561501</v>
      </c>
    </row>
    <row r="525" spans="1:31" ht="12.75">
      <c r="A525" s="1" t="s">
        <v>1053</v>
      </c>
      <c r="B525" s="1" t="s">
        <v>1054</v>
      </c>
      <c r="C525" s="2" t="s">
        <v>1055</v>
      </c>
      <c r="D525" s="1"/>
      <c r="E525" s="3">
        <v>1881185480</v>
      </c>
      <c r="F525" s="4">
        <v>100.28</v>
      </c>
      <c r="G525" s="5">
        <f t="shared" si="127"/>
        <v>1.0028</v>
      </c>
      <c r="H525" s="4">
        <v>8368398.82</v>
      </c>
      <c r="I525" s="4">
        <v>0</v>
      </c>
      <c r="J525" s="6">
        <v>0</v>
      </c>
      <c r="K525" s="4">
        <v>0</v>
      </c>
      <c r="L525" s="6">
        <f t="shared" si="128"/>
        <v>8368398.82</v>
      </c>
      <c r="M525" s="4">
        <v>20311712</v>
      </c>
      <c r="N525" s="4">
        <v>0</v>
      </c>
      <c r="O525" s="4">
        <v>0</v>
      </c>
      <c r="P525" s="6">
        <f t="shared" si="126"/>
        <v>20311712</v>
      </c>
      <c r="Q525" s="4">
        <v>8305293.97</v>
      </c>
      <c r="R525" s="4">
        <v>0</v>
      </c>
      <c r="S525" s="6">
        <f t="shared" si="129"/>
        <v>8305293.97</v>
      </c>
      <c r="T525" s="6">
        <f t="shared" si="130"/>
        <v>36985404.79</v>
      </c>
      <c r="U525" s="7">
        <f t="shared" si="131"/>
        <v>0.4414925619136716</v>
      </c>
      <c r="V525" s="7">
        <f t="shared" si="123"/>
        <v>1.0797293629972096</v>
      </c>
      <c r="W525" s="7">
        <f t="shared" si="124"/>
        <v>0.44484708759287256</v>
      </c>
      <c r="X525" s="7">
        <f t="shared" si="125"/>
        <v>1.9660690125037537</v>
      </c>
      <c r="Y525" s="36">
        <v>294597.55984197074</v>
      </c>
      <c r="Z525" s="36">
        <f t="shared" si="132"/>
        <v>5791.991335645189</v>
      </c>
      <c r="AA525" s="6">
        <f t="shared" si="133"/>
        <v>1875932867.969685</v>
      </c>
      <c r="AB525" s="7">
        <f t="shared" si="134"/>
        <v>0.4460926594381326</v>
      </c>
      <c r="AC525" s="7">
        <f t="shared" si="135"/>
        <v>1.0827526052136016</v>
      </c>
      <c r="AD525" s="7">
        <f t="shared" si="136"/>
        <v>0.4427287410870298</v>
      </c>
      <c r="AE525" s="7">
        <f t="shared" si="137"/>
        <v>1.9715740057387638</v>
      </c>
    </row>
    <row r="526" spans="1:31" ht="12.75">
      <c r="A526" s="1" t="s">
        <v>1056</v>
      </c>
      <c r="B526" s="1" t="s">
        <v>1057</v>
      </c>
      <c r="C526" s="2" t="s">
        <v>1055</v>
      </c>
      <c r="D526" s="1"/>
      <c r="E526" s="3">
        <v>697717262</v>
      </c>
      <c r="F526" s="4">
        <v>58.85</v>
      </c>
      <c r="G526" s="5">
        <f t="shared" si="127"/>
        <v>0.5885</v>
      </c>
      <c r="H526" s="4">
        <v>5138170.88</v>
      </c>
      <c r="I526" s="4">
        <v>0</v>
      </c>
      <c r="J526" s="6">
        <v>0</v>
      </c>
      <c r="K526" s="4">
        <v>0</v>
      </c>
      <c r="L526" s="6">
        <f t="shared" si="128"/>
        <v>5138170.88</v>
      </c>
      <c r="M526" s="4">
        <v>18209605</v>
      </c>
      <c r="N526" s="4">
        <v>0</v>
      </c>
      <c r="O526" s="4">
        <v>0</v>
      </c>
      <c r="P526" s="6">
        <f t="shared" si="126"/>
        <v>18209605</v>
      </c>
      <c r="Q526" s="4">
        <v>9087225.51</v>
      </c>
      <c r="R526" s="4">
        <v>0</v>
      </c>
      <c r="S526" s="6">
        <f t="shared" si="129"/>
        <v>9087225.51</v>
      </c>
      <c r="T526" s="6">
        <f t="shared" si="130"/>
        <v>32435001.39</v>
      </c>
      <c r="U526" s="7">
        <f t="shared" si="131"/>
        <v>1.3024223428200061</v>
      </c>
      <c r="V526" s="7">
        <f t="shared" si="123"/>
        <v>2.6098831133692086</v>
      </c>
      <c r="W526" s="7">
        <f t="shared" si="124"/>
        <v>0.7364259363845294</v>
      </c>
      <c r="X526" s="7">
        <f t="shared" si="125"/>
        <v>4.648731392573744</v>
      </c>
      <c r="Y526" s="36">
        <v>114884.79446308725</v>
      </c>
      <c r="Z526" s="36">
        <f t="shared" si="132"/>
        <v>5340.685505499359</v>
      </c>
      <c r="AA526" s="6">
        <f t="shared" si="133"/>
        <v>1185585831.7757008</v>
      </c>
      <c r="AB526" s="7">
        <f t="shared" si="134"/>
        <v>0.4333866635622956</v>
      </c>
      <c r="AC526" s="7">
        <f t="shared" si="135"/>
        <v>1.5359162122177796</v>
      </c>
      <c r="AD526" s="7">
        <f t="shared" si="136"/>
        <v>0.7664755487495736</v>
      </c>
      <c r="AE526" s="7">
        <f t="shared" si="137"/>
        <v>2.7357784245296486</v>
      </c>
    </row>
    <row r="527" spans="1:31" ht="12.75">
      <c r="A527" s="1" t="s">
        <v>1058</v>
      </c>
      <c r="B527" s="1" t="s">
        <v>1059</v>
      </c>
      <c r="C527" s="2" t="s">
        <v>1055</v>
      </c>
      <c r="D527" s="1"/>
      <c r="E527" s="3">
        <v>1656643368</v>
      </c>
      <c r="F527" s="4">
        <v>82.88</v>
      </c>
      <c r="G527" s="5">
        <f t="shared" si="127"/>
        <v>0.8288</v>
      </c>
      <c r="H527" s="4">
        <v>8901878.01</v>
      </c>
      <c r="I527" s="4">
        <v>0</v>
      </c>
      <c r="J527" s="6">
        <v>0</v>
      </c>
      <c r="K527" s="4">
        <v>0</v>
      </c>
      <c r="L527" s="6">
        <f t="shared" si="128"/>
        <v>8901878.01</v>
      </c>
      <c r="M527" s="4">
        <v>28215997</v>
      </c>
      <c r="N527" s="4">
        <v>0</v>
      </c>
      <c r="O527" s="4">
        <v>0</v>
      </c>
      <c r="P527" s="6">
        <f t="shared" si="126"/>
        <v>28215997</v>
      </c>
      <c r="Q527" s="4">
        <v>11557622</v>
      </c>
      <c r="R527" s="4">
        <v>0</v>
      </c>
      <c r="S527" s="6">
        <f t="shared" si="129"/>
        <v>11557622</v>
      </c>
      <c r="T527" s="6">
        <f t="shared" si="130"/>
        <v>48675497.01</v>
      </c>
      <c r="U527" s="7">
        <f t="shared" si="131"/>
        <v>0.6976529905741307</v>
      </c>
      <c r="V527" s="7">
        <f t="shared" si="123"/>
        <v>1.703202846492185</v>
      </c>
      <c r="W527" s="7">
        <f t="shared" si="124"/>
        <v>0.5373442577895859</v>
      </c>
      <c r="X527" s="7">
        <f t="shared" si="125"/>
        <v>2.9382000948559015</v>
      </c>
      <c r="Y527" s="36">
        <v>175216.327077748</v>
      </c>
      <c r="Z527" s="36">
        <f t="shared" si="132"/>
        <v>5148.2062884014185</v>
      </c>
      <c r="AA527" s="6">
        <f t="shared" si="133"/>
        <v>1998845762.5482626</v>
      </c>
      <c r="AB527" s="7">
        <f t="shared" si="134"/>
        <v>0.4453509208560089</v>
      </c>
      <c r="AC527" s="7">
        <f t="shared" si="135"/>
        <v>1.4116145191727227</v>
      </c>
      <c r="AD527" s="7">
        <f t="shared" si="136"/>
        <v>0.5782147985878394</v>
      </c>
      <c r="AE527" s="7">
        <f t="shared" si="137"/>
        <v>2.435180238616571</v>
      </c>
    </row>
    <row r="528" spans="1:31" ht="12.75">
      <c r="A528" s="1" t="s">
        <v>1060</v>
      </c>
      <c r="B528" s="1" t="s">
        <v>1061</v>
      </c>
      <c r="C528" s="2" t="s">
        <v>1055</v>
      </c>
      <c r="D528" s="3" t="s">
        <v>57</v>
      </c>
      <c r="E528" s="3">
        <v>904968657</v>
      </c>
      <c r="F528" s="4">
        <v>27.32</v>
      </c>
      <c r="G528" s="5">
        <f t="shared" si="127"/>
        <v>0.2732</v>
      </c>
      <c r="H528" s="4">
        <v>15086679.19</v>
      </c>
      <c r="I528" s="4">
        <v>0</v>
      </c>
      <c r="J528" s="6">
        <v>0</v>
      </c>
      <c r="K528" s="4">
        <v>0</v>
      </c>
      <c r="L528" s="6">
        <f t="shared" si="128"/>
        <v>15086679.19</v>
      </c>
      <c r="M528" s="4">
        <v>37534260</v>
      </c>
      <c r="N528" s="4">
        <v>0</v>
      </c>
      <c r="O528" s="4">
        <v>0</v>
      </c>
      <c r="P528" s="6">
        <f t="shared" si="126"/>
        <v>37534260</v>
      </c>
      <c r="Q528" s="4">
        <v>44400000</v>
      </c>
      <c r="R528" s="4">
        <v>0</v>
      </c>
      <c r="S528" s="6">
        <f t="shared" si="129"/>
        <v>44400000</v>
      </c>
      <c r="T528" s="6">
        <f t="shared" si="130"/>
        <v>97020939.19</v>
      </c>
      <c r="U528" s="7">
        <f t="shared" si="131"/>
        <v>4.906247266859762</v>
      </c>
      <c r="V528" s="7">
        <f t="shared" si="123"/>
        <v>4.14757568780639</v>
      </c>
      <c r="W528" s="7">
        <f t="shared" si="124"/>
        <v>1.6670941113046747</v>
      </c>
      <c r="X528" s="7">
        <f t="shared" si="125"/>
        <v>10.720917065970827</v>
      </c>
      <c r="Y528" s="36">
        <v>32900.30531099119</v>
      </c>
      <c r="Z528" s="36">
        <f t="shared" si="132"/>
        <v>3527.2144468425613</v>
      </c>
      <c r="AA528" s="6">
        <f t="shared" si="133"/>
        <v>3312476782.5768666</v>
      </c>
      <c r="AB528" s="7">
        <f t="shared" si="134"/>
        <v>0.4554501112084371</v>
      </c>
      <c r="AC528" s="7">
        <f t="shared" si="135"/>
        <v>1.1331176779087058</v>
      </c>
      <c r="AD528" s="7">
        <f t="shared" si="136"/>
        <v>1.3403867533060871</v>
      </c>
      <c r="AE528" s="7">
        <f t="shared" si="137"/>
        <v>2.9289545424232304</v>
      </c>
    </row>
    <row r="529" spans="1:31" ht="12.75">
      <c r="A529" s="1" t="s">
        <v>1062</v>
      </c>
      <c r="B529" s="1" t="s">
        <v>1063</v>
      </c>
      <c r="C529" s="2" t="s">
        <v>1055</v>
      </c>
      <c r="D529" s="1"/>
      <c r="E529" s="3">
        <v>219319703</v>
      </c>
      <c r="F529" s="4">
        <v>40.49</v>
      </c>
      <c r="G529" s="5">
        <f t="shared" si="127"/>
        <v>0.40490000000000004</v>
      </c>
      <c r="H529" s="4">
        <v>2381567.03</v>
      </c>
      <c r="I529" s="4">
        <v>0</v>
      </c>
      <c r="J529" s="6">
        <v>0</v>
      </c>
      <c r="K529" s="4">
        <v>0</v>
      </c>
      <c r="L529" s="6">
        <f t="shared" si="128"/>
        <v>2381567.03</v>
      </c>
      <c r="M529" s="4">
        <v>0</v>
      </c>
      <c r="N529" s="4">
        <v>8683503.7</v>
      </c>
      <c r="O529" s="4">
        <v>0</v>
      </c>
      <c r="P529" s="6">
        <f t="shared" si="126"/>
        <v>8683503.7</v>
      </c>
      <c r="Q529" s="4">
        <v>3069559.13</v>
      </c>
      <c r="R529" s="4">
        <v>0</v>
      </c>
      <c r="S529" s="6">
        <f t="shared" si="129"/>
        <v>3069559.13</v>
      </c>
      <c r="T529" s="6">
        <f t="shared" si="130"/>
        <v>14134629.86</v>
      </c>
      <c r="U529" s="7">
        <f t="shared" si="131"/>
        <v>1.3995820202255154</v>
      </c>
      <c r="V529" s="7">
        <f t="shared" si="123"/>
        <v>3.9592902877494778</v>
      </c>
      <c r="W529" s="7">
        <f t="shared" si="124"/>
        <v>1.0858883161992972</v>
      </c>
      <c r="X529" s="7">
        <f t="shared" si="125"/>
        <v>6.4447606241742905</v>
      </c>
      <c r="Y529" s="36">
        <v>82914.58929301186</v>
      </c>
      <c r="Z529" s="36">
        <f t="shared" si="132"/>
        <v>5343.64680245186</v>
      </c>
      <c r="AA529" s="6">
        <f t="shared" si="133"/>
        <v>541663875.0308717</v>
      </c>
      <c r="AB529" s="7">
        <f t="shared" si="134"/>
        <v>0.4396761792290956</v>
      </c>
      <c r="AC529" s="7">
        <f t="shared" si="135"/>
        <v>1.6031166375097636</v>
      </c>
      <c r="AD529" s="7">
        <f t="shared" si="136"/>
        <v>0.5666907599893112</v>
      </c>
      <c r="AE529" s="7">
        <f t="shared" si="137"/>
        <v>2.6094835767281706</v>
      </c>
    </row>
    <row r="530" spans="1:31" ht="12.75">
      <c r="A530" s="1" t="s">
        <v>1064</v>
      </c>
      <c r="B530" s="1" t="s">
        <v>1065</v>
      </c>
      <c r="C530" s="2" t="s">
        <v>1055</v>
      </c>
      <c r="D530" s="1"/>
      <c r="E530" s="3">
        <v>173325327</v>
      </c>
      <c r="F530" s="4">
        <v>56.27</v>
      </c>
      <c r="G530" s="5">
        <f t="shared" si="127"/>
        <v>0.5627</v>
      </c>
      <c r="H530" s="4">
        <v>1340335.09</v>
      </c>
      <c r="I530" s="4">
        <v>0</v>
      </c>
      <c r="J530" s="6">
        <v>0</v>
      </c>
      <c r="K530" s="4">
        <v>0</v>
      </c>
      <c r="L530" s="6">
        <f t="shared" si="128"/>
        <v>1340335.09</v>
      </c>
      <c r="M530" s="4">
        <v>4455319</v>
      </c>
      <c r="N530" s="4">
        <v>0</v>
      </c>
      <c r="O530" s="4">
        <v>0</v>
      </c>
      <c r="P530" s="6">
        <f t="shared" si="126"/>
        <v>4455319</v>
      </c>
      <c r="Q530" s="4">
        <v>2791415.75</v>
      </c>
      <c r="R530" s="4">
        <v>0</v>
      </c>
      <c r="S530" s="6">
        <f t="shared" si="129"/>
        <v>2791415.75</v>
      </c>
      <c r="T530" s="6">
        <f t="shared" si="130"/>
        <v>8587069.84</v>
      </c>
      <c r="U530" s="7">
        <f t="shared" si="131"/>
        <v>1.6105065533786644</v>
      </c>
      <c r="V530" s="7">
        <f t="shared" si="123"/>
        <v>2.570495078310165</v>
      </c>
      <c r="W530" s="7">
        <f t="shared" si="124"/>
        <v>0.7733059635306502</v>
      </c>
      <c r="X530" s="7">
        <f t="shared" si="125"/>
        <v>4.95430759521948</v>
      </c>
      <c r="Y530" s="36">
        <v>99410.59760956175</v>
      </c>
      <c r="Z530" s="36">
        <f t="shared" si="132"/>
        <v>4925.106787823593</v>
      </c>
      <c r="AA530" s="6">
        <f t="shared" si="133"/>
        <v>308024394.8818198</v>
      </c>
      <c r="AB530" s="7">
        <f t="shared" si="134"/>
        <v>0.4351392656786969</v>
      </c>
      <c r="AC530" s="7">
        <f t="shared" si="135"/>
        <v>1.44641758056513</v>
      </c>
      <c r="AD530" s="7">
        <f t="shared" si="136"/>
        <v>0.9062320375861747</v>
      </c>
      <c r="AE530" s="7">
        <f t="shared" si="137"/>
        <v>2.787788883830001</v>
      </c>
    </row>
    <row r="531" spans="1:31" ht="12.75">
      <c r="A531" s="1" t="s">
        <v>1066</v>
      </c>
      <c r="B531" s="1" t="s">
        <v>1067</v>
      </c>
      <c r="C531" s="2" t="s">
        <v>1055</v>
      </c>
      <c r="D531" s="3" t="s">
        <v>57</v>
      </c>
      <c r="E531" s="3">
        <v>917072550</v>
      </c>
      <c r="F531" s="4">
        <v>94.8</v>
      </c>
      <c r="G531" s="5">
        <f t="shared" si="127"/>
        <v>0.948</v>
      </c>
      <c r="H531" s="4">
        <v>4380540.1</v>
      </c>
      <c r="I531" s="4">
        <v>0</v>
      </c>
      <c r="J531" s="6">
        <v>0</v>
      </c>
      <c r="K531" s="4">
        <v>0</v>
      </c>
      <c r="L531" s="6">
        <f t="shared" si="128"/>
        <v>4380540.1</v>
      </c>
      <c r="M531" s="4">
        <v>16216136.5</v>
      </c>
      <c r="N531" s="4">
        <v>0</v>
      </c>
      <c r="O531" s="4">
        <v>0</v>
      </c>
      <c r="P531" s="6">
        <f t="shared" si="126"/>
        <v>16216136.5</v>
      </c>
      <c r="Q531" s="4">
        <v>15519237.66</v>
      </c>
      <c r="R531" s="4">
        <v>0</v>
      </c>
      <c r="S531" s="6">
        <f t="shared" si="129"/>
        <v>15519237.66</v>
      </c>
      <c r="T531" s="6">
        <f t="shared" si="130"/>
        <v>36115914.260000005</v>
      </c>
      <c r="U531" s="7">
        <f t="shared" si="131"/>
        <v>1.6922584434568455</v>
      </c>
      <c r="V531" s="7">
        <f t="shared" si="123"/>
        <v>1.7682501237224906</v>
      </c>
      <c r="W531" s="7">
        <f t="shared" si="124"/>
        <v>0.4776656001752533</v>
      </c>
      <c r="X531" s="7">
        <f t="shared" si="125"/>
        <v>3.93817416735459</v>
      </c>
      <c r="Y531" s="36">
        <v>119501.14224522577</v>
      </c>
      <c r="Z531" s="36">
        <f t="shared" si="132"/>
        <v>4706.163113595144</v>
      </c>
      <c r="AA531" s="6">
        <f t="shared" si="133"/>
        <v>967376107.5949367</v>
      </c>
      <c r="AB531" s="7">
        <f t="shared" si="134"/>
        <v>0.45282698896614004</v>
      </c>
      <c r="AC531" s="7">
        <f t="shared" si="135"/>
        <v>1.676301117288921</v>
      </c>
      <c r="AD531" s="7">
        <f t="shared" si="136"/>
        <v>1.6042610043970895</v>
      </c>
      <c r="AE531" s="7">
        <f t="shared" si="137"/>
        <v>3.7333891106521513</v>
      </c>
    </row>
    <row r="532" spans="1:31" ht="12.75">
      <c r="A532" s="1" t="s">
        <v>1068</v>
      </c>
      <c r="B532" s="1" t="s">
        <v>1069</v>
      </c>
      <c r="C532" s="2" t="s">
        <v>1055</v>
      </c>
      <c r="D532" s="1"/>
      <c r="E532" s="3">
        <v>807002754</v>
      </c>
      <c r="F532" s="4">
        <v>101.82</v>
      </c>
      <c r="G532" s="5">
        <f t="shared" si="127"/>
        <v>1.0182</v>
      </c>
      <c r="H532" s="4">
        <v>3721169.91</v>
      </c>
      <c r="I532" s="4">
        <v>0</v>
      </c>
      <c r="J532" s="6">
        <v>0</v>
      </c>
      <c r="K532" s="4">
        <v>0</v>
      </c>
      <c r="L532" s="6">
        <f t="shared" si="128"/>
        <v>3721169.91</v>
      </c>
      <c r="M532" s="4">
        <v>9775862</v>
      </c>
      <c r="N532" s="4">
        <v>0</v>
      </c>
      <c r="O532" s="4">
        <v>0</v>
      </c>
      <c r="P532" s="6">
        <f t="shared" si="126"/>
        <v>9775862</v>
      </c>
      <c r="Q532" s="4">
        <v>4125800</v>
      </c>
      <c r="R532" s="4">
        <v>0</v>
      </c>
      <c r="S532" s="6">
        <f t="shared" si="129"/>
        <v>4125800</v>
      </c>
      <c r="T532" s="6">
        <f t="shared" si="130"/>
        <v>17622831.91</v>
      </c>
      <c r="U532" s="7">
        <f t="shared" si="131"/>
        <v>0.5112498042354884</v>
      </c>
      <c r="V532" s="7">
        <f aca="true" t="shared" si="138" ref="V532:V567">(P532/E532)*100</f>
        <v>1.2113790134599713</v>
      </c>
      <c r="W532" s="7">
        <f aca="true" t="shared" si="139" ref="W532:W567">(L532/E532)*100</f>
        <v>0.46110993940920314</v>
      </c>
      <c r="X532" s="7">
        <f aca="true" t="shared" si="140" ref="X532:X567">(T532/E532)*100</f>
        <v>2.183738757104663</v>
      </c>
      <c r="Y532" s="36">
        <v>167935.8407079646</v>
      </c>
      <c r="Z532" s="36">
        <f t="shared" si="132"/>
        <v>3667.2800406093734</v>
      </c>
      <c r="AA532" s="6">
        <f t="shared" si="133"/>
        <v>792577837.3600471</v>
      </c>
      <c r="AB532" s="7">
        <f t="shared" si="134"/>
        <v>0.4695021403064506</v>
      </c>
      <c r="AC532" s="7">
        <f t="shared" si="135"/>
        <v>1.233426111504943</v>
      </c>
      <c r="AD532" s="7">
        <f t="shared" si="136"/>
        <v>0.5205545506725743</v>
      </c>
      <c r="AE532" s="7">
        <f t="shared" si="137"/>
        <v>2.223482802483968</v>
      </c>
    </row>
    <row r="533" spans="1:31" ht="12.75">
      <c r="A533" s="1" t="s">
        <v>1070</v>
      </c>
      <c r="B533" s="1" t="s">
        <v>1071</v>
      </c>
      <c r="C533" s="2" t="s">
        <v>1055</v>
      </c>
      <c r="D533" s="1"/>
      <c r="E533" s="3">
        <v>2808792867</v>
      </c>
      <c r="F533" s="4">
        <v>96.97</v>
      </c>
      <c r="G533" s="5">
        <f t="shared" si="127"/>
        <v>0.9697</v>
      </c>
      <c r="H533" s="4">
        <v>13014549.95</v>
      </c>
      <c r="I533" s="4">
        <v>0</v>
      </c>
      <c r="J533" s="6">
        <v>0</v>
      </c>
      <c r="K533" s="4">
        <v>0</v>
      </c>
      <c r="L533" s="6">
        <f t="shared" si="128"/>
        <v>13014549.95</v>
      </c>
      <c r="M533" s="4">
        <v>41864063</v>
      </c>
      <c r="N533" s="4">
        <v>0</v>
      </c>
      <c r="O533" s="4">
        <v>0</v>
      </c>
      <c r="P533" s="6">
        <f t="shared" si="126"/>
        <v>41864063</v>
      </c>
      <c r="Q533" s="4">
        <v>22476597.8</v>
      </c>
      <c r="R533" s="4">
        <v>0</v>
      </c>
      <c r="S533" s="6">
        <f t="shared" si="129"/>
        <v>22476597.8</v>
      </c>
      <c r="T533" s="6">
        <f t="shared" si="130"/>
        <v>77355210.75</v>
      </c>
      <c r="U533" s="7">
        <f t="shared" si="131"/>
        <v>0.8002226886885639</v>
      </c>
      <c r="V533" s="7">
        <f t="shared" si="138"/>
        <v>1.4904645868285025</v>
      </c>
      <c r="W533" s="7">
        <f t="shared" si="139"/>
        <v>0.46335029196725736</v>
      </c>
      <c r="X533" s="7">
        <f t="shared" si="140"/>
        <v>2.754037567484324</v>
      </c>
      <c r="Y533" s="36">
        <v>137310.31042128603</v>
      </c>
      <c r="Z533" s="36">
        <f t="shared" si="132"/>
        <v>3781.57753303156</v>
      </c>
      <c r="AA533" s="6">
        <f t="shared" si="133"/>
        <v>2896558592.348149</v>
      </c>
      <c r="AB533" s="7">
        <f t="shared" si="134"/>
        <v>0.4493107781206495</v>
      </c>
      <c r="AC533" s="7">
        <f t="shared" si="135"/>
        <v>1.4453035098475988</v>
      </c>
      <c r="AD533" s="7">
        <f t="shared" si="136"/>
        <v>0.7759759412213005</v>
      </c>
      <c r="AE533" s="7">
        <f t="shared" si="137"/>
        <v>2.670590229189549</v>
      </c>
    </row>
    <row r="534" spans="1:31" ht="12.75">
      <c r="A534" s="1" t="s">
        <v>1072</v>
      </c>
      <c r="B534" s="1" t="s">
        <v>1073</v>
      </c>
      <c r="C534" s="2" t="s">
        <v>1055</v>
      </c>
      <c r="D534" s="1"/>
      <c r="E534" s="3">
        <v>469782152</v>
      </c>
      <c r="F534" s="4">
        <v>52.26</v>
      </c>
      <c r="G534" s="5">
        <f t="shared" si="127"/>
        <v>0.5226</v>
      </c>
      <c r="H534" s="4">
        <v>4113191.87</v>
      </c>
      <c r="I534" s="4">
        <v>0</v>
      </c>
      <c r="J534" s="6">
        <v>0</v>
      </c>
      <c r="K534" s="4">
        <v>0</v>
      </c>
      <c r="L534" s="6">
        <f t="shared" si="128"/>
        <v>4113191.87</v>
      </c>
      <c r="M534" s="4">
        <v>7716410.5</v>
      </c>
      <c r="N534" s="4">
        <v>0</v>
      </c>
      <c r="O534" s="4">
        <v>0</v>
      </c>
      <c r="P534" s="6">
        <f t="shared" si="126"/>
        <v>7716410.5</v>
      </c>
      <c r="Q534" s="4">
        <v>3775181.51</v>
      </c>
      <c r="R534" s="4">
        <v>0</v>
      </c>
      <c r="S534" s="6">
        <f t="shared" si="129"/>
        <v>3775181.51</v>
      </c>
      <c r="T534" s="6">
        <f t="shared" si="130"/>
        <v>15604783.88</v>
      </c>
      <c r="U534" s="7">
        <f t="shared" si="131"/>
        <v>0.8036025834374396</v>
      </c>
      <c r="V534" s="7">
        <f t="shared" si="138"/>
        <v>1.6425508008656744</v>
      </c>
      <c r="W534" s="7">
        <f t="shared" si="139"/>
        <v>0.8755530308013916</v>
      </c>
      <c r="X534" s="7">
        <f t="shared" si="140"/>
        <v>3.3217064151045057</v>
      </c>
      <c r="Y534" s="36">
        <v>155853.90756302522</v>
      </c>
      <c r="Z534" s="36">
        <f t="shared" si="132"/>
        <v>5177.009245712055</v>
      </c>
      <c r="AA534" s="6">
        <f t="shared" si="133"/>
        <v>898932552.6215079</v>
      </c>
      <c r="AB534" s="7">
        <f t="shared" si="134"/>
        <v>0.45756401389680723</v>
      </c>
      <c r="AC534" s="7">
        <f t="shared" si="135"/>
        <v>0.8583970485324013</v>
      </c>
      <c r="AD534" s="7">
        <f t="shared" si="136"/>
        <v>0.41996271010440595</v>
      </c>
      <c r="AE534" s="7">
        <f t="shared" si="137"/>
        <v>1.7359237725336147</v>
      </c>
    </row>
    <row r="535" spans="1:31" ht="12.75">
      <c r="A535" s="1" t="s">
        <v>1074</v>
      </c>
      <c r="B535" s="1" t="s">
        <v>1075</v>
      </c>
      <c r="C535" s="2" t="s">
        <v>1055</v>
      </c>
      <c r="D535" s="1"/>
      <c r="E535" s="3">
        <v>1308574375</v>
      </c>
      <c r="F535" s="4">
        <v>95.02</v>
      </c>
      <c r="G535" s="5">
        <f t="shared" si="127"/>
        <v>0.9501999999999999</v>
      </c>
      <c r="H535" s="4">
        <v>6086599.04</v>
      </c>
      <c r="I535" s="4">
        <v>0</v>
      </c>
      <c r="J535" s="6">
        <v>0</v>
      </c>
      <c r="K535" s="4">
        <v>0</v>
      </c>
      <c r="L535" s="6">
        <f t="shared" si="128"/>
        <v>6086599.04</v>
      </c>
      <c r="M535" s="4">
        <v>17185898</v>
      </c>
      <c r="N535" s="4">
        <v>0</v>
      </c>
      <c r="O535" s="4">
        <v>0</v>
      </c>
      <c r="P535" s="6">
        <f t="shared" si="126"/>
        <v>17185898</v>
      </c>
      <c r="Q535" s="4">
        <v>7823041.69</v>
      </c>
      <c r="R535" s="4">
        <v>0</v>
      </c>
      <c r="S535" s="6">
        <f t="shared" si="129"/>
        <v>7823041.69</v>
      </c>
      <c r="T535" s="6">
        <f t="shared" si="130"/>
        <v>31095538.73</v>
      </c>
      <c r="U535" s="7">
        <f t="shared" si="131"/>
        <v>0.5978293507390438</v>
      </c>
      <c r="V535" s="7">
        <f t="shared" si="138"/>
        <v>1.3133298594510534</v>
      </c>
      <c r="W535" s="7">
        <f t="shared" si="139"/>
        <v>0.4651320671016502</v>
      </c>
      <c r="X535" s="7">
        <f t="shared" si="140"/>
        <v>2.3762912772917475</v>
      </c>
      <c r="Y535" s="36">
        <v>274413.50678106834</v>
      </c>
      <c r="Z535" s="36">
        <f t="shared" si="132"/>
        <v>6520.864225348924</v>
      </c>
      <c r="AA535" s="6">
        <f t="shared" si="133"/>
        <v>1377156782.7825723</v>
      </c>
      <c r="AB535" s="7">
        <f t="shared" si="134"/>
        <v>0.441968490159988</v>
      </c>
      <c r="AC535" s="7">
        <f t="shared" si="135"/>
        <v>1.2479260324503907</v>
      </c>
      <c r="AD535" s="7">
        <f t="shared" si="136"/>
        <v>0.5680574490722393</v>
      </c>
      <c r="AE535" s="7">
        <f t="shared" si="137"/>
        <v>2.257951971682618</v>
      </c>
    </row>
    <row r="536" spans="1:31" ht="12.75">
      <c r="A536" s="1" t="s">
        <v>1076</v>
      </c>
      <c r="B536" s="1" t="s">
        <v>1077</v>
      </c>
      <c r="C536" s="2" t="s">
        <v>1055</v>
      </c>
      <c r="D536" s="3" t="s">
        <v>57</v>
      </c>
      <c r="E536" s="3">
        <v>1290801333</v>
      </c>
      <c r="F536" s="4">
        <v>93.77</v>
      </c>
      <c r="G536" s="5">
        <f t="shared" si="127"/>
        <v>0.9377</v>
      </c>
      <c r="H536" s="4">
        <v>6220421.41</v>
      </c>
      <c r="I536" s="4">
        <v>0</v>
      </c>
      <c r="J536" s="6">
        <v>0</v>
      </c>
      <c r="K536" s="4">
        <v>0</v>
      </c>
      <c r="L536" s="6">
        <f t="shared" si="128"/>
        <v>6220421.41</v>
      </c>
      <c r="M536" s="4">
        <v>18016257</v>
      </c>
      <c r="N536" s="4">
        <v>0</v>
      </c>
      <c r="O536" s="4">
        <v>0</v>
      </c>
      <c r="P536" s="6">
        <f t="shared" si="126"/>
        <v>18016257</v>
      </c>
      <c r="Q536" s="4">
        <v>23230000</v>
      </c>
      <c r="R536" s="4">
        <v>0</v>
      </c>
      <c r="S536" s="6">
        <f t="shared" si="129"/>
        <v>23230000</v>
      </c>
      <c r="T536" s="6">
        <f t="shared" si="130"/>
        <v>47466678.41</v>
      </c>
      <c r="U536" s="7">
        <f t="shared" si="131"/>
        <v>1.7996572676300453</v>
      </c>
      <c r="V536" s="7">
        <f t="shared" si="138"/>
        <v>1.3957420510348977</v>
      </c>
      <c r="W536" s="7">
        <f t="shared" si="139"/>
        <v>0.4819038570050811</v>
      </c>
      <c r="X536" s="7">
        <f t="shared" si="140"/>
        <v>3.6773031756700236</v>
      </c>
      <c r="Y536" s="36">
        <v>111398.05430361658</v>
      </c>
      <c r="Z536" s="36">
        <f t="shared" si="132"/>
        <v>4096.44418854151</v>
      </c>
      <c r="AA536" s="6">
        <f t="shared" si="133"/>
        <v>1376561088.834382</v>
      </c>
      <c r="AB536" s="7">
        <f t="shared" si="134"/>
        <v>0.4518812467136645</v>
      </c>
      <c r="AC536" s="7">
        <f t="shared" si="135"/>
        <v>1.3087873212554235</v>
      </c>
      <c r="AD536" s="7">
        <f t="shared" si="136"/>
        <v>1.6875386198566933</v>
      </c>
      <c r="AE536" s="7">
        <f t="shared" si="137"/>
        <v>3.448207187825781</v>
      </c>
    </row>
    <row r="537" spans="1:31" ht="12.75">
      <c r="A537" s="1" t="s">
        <v>1078</v>
      </c>
      <c r="B537" s="1" t="s">
        <v>1079</v>
      </c>
      <c r="C537" s="2" t="s">
        <v>1055</v>
      </c>
      <c r="D537" s="3" t="s">
        <v>57</v>
      </c>
      <c r="E537" s="3">
        <v>1347675515</v>
      </c>
      <c r="F537" s="4">
        <v>102.63</v>
      </c>
      <c r="G537" s="5">
        <f t="shared" si="127"/>
        <v>1.0263</v>
      </c>
      <c r="H537" s="4">
        <v>5986461.49</v>
      </c>
      <c r="I537" s="4">
        <v>0</v>
      </c>
      <c r="J537" s="6">
        <v>0</v>
      </c>
      <c r="K537" s="4">
        <v>0</v>
      </c>
      <c r="L537" s="6">
        <f t="shared" si="128"/>
        <v>5986461.49</v>
      </c>
      <c r="M537" s="4">
        <v>21927109</v>
      </c>
      <c r="N537" s="4">
        <v>0</v>
      </c>
      <c r="O537" s="4">
        <v>0</v>
      </c>
      <c r="P537" s="6">
        <f t="shared" si="126"/>
        <v>21927109</v>
      </c>
      <c r="Q537" s="4">
        <v>14558075.08</v>
      </c>
      <c r="R537" s="4">
        <v>0</v>
      </c>
      <c r="S537" s="6">
        <f t="shared" si="129"/>
        <v>14558075.08</v>
      </c>
      <c r="T537" s="6">
        <f t="shared" si="130"/>
        <v>42471645.57</v>
      </c>
      <c r="U537" s="7">
        <f t="shared" si="131"/>
        <v>1.0802359260789864</v>
      </c>
      <c r="V537" s="7">
        <f t="shared" si="138"/>
        <v>1.6270317859117593</v>
      </c>
      <c r="W537" s="7">
        <f t="shared" si="139"/>
        <v>0.44420644460547315</v>
      </c>
      <c r="X537" s="7">
        <f t="shared" si="140"/>
        <v>3.1514741565962194</v>
      </c>
      <c r="Y537" s="36">
        <v>131827.42489270386</v>
      </c>
      <c r="Z537" s="36">
        <f t="shared" si="132"/>
        <v>4154.507226799854</v>
      </c>
      <c r="AA537" s="6">
        <f t="shared" si="133"/>
        <v>1313139934.7169445</v>
      </c>
      <c r="AB537" s="7">
        <f t="shared" si="134"/>
        <v>0.4558890740985971</v>
      </c>
      <c r="AC537" s="7">
        <f t="shared" si="135"/>
        <v>1.6698227218812385</v>
      </c>
      <c r="AD537" s="7">
        <f t="shared" si="136"/>
        <v>1.1086461309348639</v>
      </c>
      <c r="AE537" s="7">
        <f t="shared" si="137"/>
        <v>3.2343579269146994</v>
      </c>
    </row>
    <row r="538" spans="1:31" ht="12.75">
      <c r="A538" s="1" t="s">
        <v>1080</v>
      </c>
      <c r="B538" s="1" t="s">
        <v>1081</v>
      </c>
      <c r="C538" s="2" t="s">
        <v>1055</v>
      </c>
      <c r="D538" s="3" t="s">
        <v>57</v>
      </c>
      <c r="E538" s="3">
        <v>778184847</v>
      </c>
      <c r="F538" s="4">
        <v>100.59</v>
      </c>
      <c r="G538" s="5">
        <f t="shared" si="127"/>
        <v>1.0059</v>
      </c>
      <c r="H538" s="4">
        <v>3470663.12</v>
      </c>
      <c r="I538" s="4">
        <v>0</v>
      </c>
      <c r="J538" s="6">
        <v>0</v>
      </c>
      <c r="K538" s="4">
        <v>0</v>
      </c>
      <c r="L538" s="6">
        <f t="shared" si="128"/>
        <v>3470663.12</v>
      </c>
      <c r="M538" s="4">
        <v>15167295.5</v>
      </c>
      <c r="N538" s="4">
        <v>0</v>
      </c>
      <c r="O538" s="4">
        <v>0</v>
      </c>
      <c r="P538" s="6">
        <f t="shared" si="126"/>
        <v>15167295.5</v>
      </c>
      <c r="Q538" s="4">
        <v>17259192.03</v>
      </c>
      <c r="R538" s="4">
        <v>0</v>
      </c>
      <c r="S538" s="6">
        <f t="shared" si="129"/>
        <v>17259192.03</v>
      </c>
      <c r="T538" s="6">
        <f t="shared" si="130"/>
        <v>35897150.650000006</v>
      </c>
      <c r="U538" s="7">
        <f t="shared" si="131"/>
        <v>2.2178781939196512</v>
      </c>
      <c r="V538" s="7">
        <f t="shared" si="138"/>
        <v>1.9490607608811483</v>
      </c>
      <c r="W538" s="7">
        <f t="shared" si="139"/>
        <v>0.4459946930835059</v>
      </c>
      <c r="X538" s="7">
        <f t="shared" si="140"/>
        <v>4.612933647884306</v>
      </c>
      <c r="Y538" s="36">
        <v>118033.93271461717</v>
      </c>
      <c r="Z538" s="36">
        <f t="shared" si="132"/>
        <v>5444.826998113697</v>
      </c>
      <c r="AA538" s="6">
        <f t="shared" si="133"/>
        <v>773620486.1318222</v>
      </c>
      <c r="AB538" s="7">
        <f t="shared" si="134"/>
        <v>0.44862606177269865</v>
      </c>
      <c r="AC538" s="7">
        <f t="shared" si="135"/>
        <v>1.9605602193703473</v>
      </c>
      <c r="AD538" s="7">
        <f t="shared" si="136"/>
        <v>2.2309636752637774</v>
      </c>
      <c r="AE538" s="7">
        <f t="shared" si="137"/>
        <v>4.640149956406823</v>
      </c>
    </row>
    <row r="539" spans="1:31" ht="12.75">
      <c r="A539" s="1" t="s">
        <v>1082</v>
      </c>
      <c r="B539" s="1" t="s">
        <v>1083</v>
      </c>
      <c r="C539" s="2" t="s">
        <v>1055</v>
      </c>
      <c r="D539" s="1"/>
      <c r="E539" s="3">
        <v>290115443</v>
      </c>
      <c r="F539" s="4">
        <v>51.05</v>
      </c>
      <c r="G539" s="5">
        <f t="shared" si="127"/>
        <v>0.5105</v>
      </c>
      <c r="H539" s="4">
        <v>2542648.34</v>
      </c>
      <c r="I539" s="4">
        <v>0</v>
      </c>
      <c r="J539" s="6">
        <v>0</v>
      </c>
      <c r="K539" s="4">
        <v>0</v>
      </c>
      <c r="L539" s="6">
        <f t="shared" si="128"/>
        <v>2542648.34</v>
      </c>
      <c r="M539" s="4">
        <v>10944637.5</v>
      </c>
      <c r="N539" s="4">
        <v>0</v>
      </c>
      <c r="O539" s="4">
        <v>0</v>
      </c>
      <c r="P539" s="6">
        <f t="shared" si="126"/>
        <v>10944637.5</v>
      </c>
      <c r="Q539" s="4">
        <v>5821503.18</v>
      </c>
      <c r="R539" s="4">
        <v>0</v>
      </c>
      <c r="S539" s="6">
        <f t="shared" si="129"/>
        <v>5821503.18</v>
      </c>
      <c r="T539" s="6">
        <f t="shared" si="130"/>
        <v>19308789.02</v>
      </c>
      <c r="U539" s="7">
        <f t="shared" si="131"/>
        <v>2.006616097303031</v>
      </c>
      <c r="V539" s="7">
        <f t="shared" si="138"/>
        <v>3.77251117238871</v>
      </c>
      <c r="W539" s="7">
        <f t="shared" si="139"/>
        <v>0.8764264024373222</v>
      </c>
      <c r="X539" s="7">
        <f t="shared" si="140"/>
        <v>6.655553672129064</v>
      </c>
      <c r="Y539" s="36">
        <v>70053.44619105199</v>
      </c>
      <c r="Z539" s="36">
        <f t="shared" si="132"/>
        <v>4662.444710421519</v>
      </c>
      <c r="AA539" s="6">
        <f t="shared" si="133"/>
        <v>568296656.2193928</v>
      </c>
      <c r="AB539" s="7">
        <f t="shared" si="134"/>
        <v>0.4474156784442529</v>
      </c>
      <c r="AC539" s="7">
        <f t="shared" si="135"/>
        <v>1.9258669535044366</v>
      </c>
      <c r="AD539" s="7">
        <f t="shared" si="136"/>
        <v>1.0243775176731973</v>
      </c>
      <c r="AE539" s="7">
        <f t="shared" si="137"/>
        <v>3.3976601496218866</v>
      </c>
    </row>
    <row r="540" spans="1:31" ht="12.75">
      <c r="A540" s="1" t="s">
        <v>1084</v>
      </c>
      <c r="B540" s="1" t="s">
        <v>1085</v>
      </c>
      <c r="C540" s="2" t="s">
        <v>1055</v>
      </c>
      <c r="D540" s="1"/>
      <c r="E540" s="3">
        <v>938279848</v>
      </c>
      <c r="F540" s="4">
        <v>48.22</v>
      </c>
      <c r="G540" s="5">
        <f t="shared" si="127"/>
        <v>0.48219999999999996</v>
      </c>
      <c r="H540" s="4">
        <v>8555180.84</v>
      </c>
      <c r="I540" s="4">
        <v>0</v>
      </c>
      <c r="J540" s="6">
        <v>0</v>
      </c>
      <c r="K540" s="4">
        <v>0</v>
      </c>
      <c r="L540" s="6">
        <f t="shared" si="128"/>
        <v>8555180.84</v>
      </c>
      <c r="M540" s="4">
        <v>0</v>
      </c>
      <c r="N540" s="4">
        <v>30796737.68</v>
      </c>
      <c r="O540" s="4">
        <v>0</v>
      </c>
      <c r="P540" s="6">
        <f t="shared" si="126"/>
        <v>30796737.68</v>
      </c>
      <c r="Q540" s="4">
        <v>9101241.33</v>
      </c>
      <c r="R540" s="4">
        <v>0</v>
      </c>
      <c r="S540" s="6">
        <f t="shared" si="129"/>
        <v>9101241.33</v>
      </c>
      <c r="T540" s="6">
        <f t="shared" si="130"/>
        <v>48453159.849999994</v>
      </c>
      <c r="U540" s="7">
        <f t="shared" si="131"/>
        <v>0.969992198958535</v>
      </c>
      <c r="V540" s="7">
        <f t="shared" si="138"/>
        <v>3.2822550484959363</v>
      </c>
      <c r="W540" s="7">
        <f t="shared" si="139"/>
        <v>0.9117941580260818</v>
      </c>
      <c r="X540" s="7">
        <f t="shared" si="140"/>
        <v>5.164041405480553</v>
      </c>
      <c r="Y540" s="36">
        <v>116647.64539007092</v>
      </c>
      <c r="Z540" s="36">
        <f t="shared" si="132"/>
        <v>6023.73270646139</v>
      </c>
      <c r="AA540" s="6">
        <f t="shared" si="133"/>
        <v>1945831289.9211948</v>
      </c>
      <c r="AB540" s="7">
        <f t="shared" si="134"/>
        <v>0.43966714300017656</v>
      </c>
      <c r="AC540" s="7">
        <f t="shared" si="135"/>
        <v>1.5827033843847402</v>
      </c>
      <c r="AD540" s="7">
        <f t="shared" si="136"/>
        <v>0.4677302383378055</v>
      </c>
      <c r="AE540" s="7">
        <f t="shared" si="137"/>
        <v>2.4901007657227225</v>
      </c>
    </row>
    <row r="541" spans="1:31" ht="12.75">
      <c r="A541" s="1" t="s">
        <v>1086</v>
      </c>
      <c r="B541" s="1" t="s">
        <v>259</v>
      </c>
      <c r="C541" s="2" t="s">
        <v>1055</v>
      </c>
      <c r="D541" s="1"/>
      <c r="E541" s="3">
        <v>1065193900</v>
      </c>
      <c r="F541" s="4">
        <v>76.52</v>
      </c>
      <c r="G541" s="5">
        <f t="shared" si="127"/>
        <v>0.7652</v>
      </c>
      <c r="H541" s="4">
        <v>6415720.73</v>
      </c>
      <c r="I541" s="4">
        <v>0</v>
      </c>
      <c r="J541" s="6">
        <v>0</v>
      </c>
      <c r="K541" s="4">
        <v>0</v>
      </c>
      <c r="L541" s="6">
        <f t="shared" si="128"/>
        <v>6415720.73</v>
      </c>
      <c r="M541" s="4">
        <v>18003916</v>
      </c>
      <c r="N541" s="4">
        <v>0</v>
      </c>
      <c r="O541" s="4">
        <v>0</v>
      </c>
      <c r="P541" s="6">
        <f t="shared" si="126"/>
        <v>18003916</v>
      </c>
      <c r="Q541" s="4">
        <v>11292638.77</v>
      </c>
      <c r="R541" s="4">
        <v>0</v>
      </c>
      <c r="S541" s="6">
        <f t="shared" si="129"/>
        <v>11292638.77</v>
      </c>
      <c r="T541" s="6">
        <f t="shared" si="130"/>
        <v>35712275.5</v>
      </c>
      <c r="U541" s="7">
        <f t="shared" si="131"/>
        <v>1.0601486518088397</v>
      </c>
      <c r="V541" s="7">
        <f t="shared" si="138"/>
        <v>1.6902008169592408</v>
      </c>
      <c r="W541" s="7">
        <f t="shared" si="139"/>
        <v>0.6023054328418517</v>
      </c>
      <c r="X541" s="7">
        <f t="shared" si="140"/>
        <v>3.352654901609932</v>
      </c>
      <c r="Y541" s="36">
        <v>154624.7105872448</v>
      </c>
      <c r="Z541" s="36">
        <f t="shared" si="132"/>
        <v>5184.032938603434</v>
      </c>
      <c r="AA541" s="6">
        <f t="shared" si="133"/>
        <v>1392046393.0998433</v>
      </c>
      <c r="AB541" s="7">
        <f t="shared" si="134"/>
        <v>0.46088411721058486</v>
      </c>
      <c r="AC541" s="7">
        <f t="shared" si="135"/>
        <v>1.293341665137211</v>
      </c>
      <c r="AD541" s="7">
        <f t="shared" si="136"/>
        <v>0.8112257483641241</v>
      </c>
      <c r="AE541" s="7">
        <f t="shared" si="137"/>
        <v>2.56545153071192</v>
      </c>
    </row>
    <row r="542" spans="1:31" ht="12.75">
      <c r="A542" s="1" t="s">
        <v>1087</v>
      </c>
      <c r="B542" s="1" t="s">
        <v>1088</v>
      </c>
      <c r="C542" s="2" t="s">
        <v>1055</v>
      </c>
      <c r="D542" s="1"/>
      <c r="E542" s="3">
        <v>2905304327</v>
      </c>
      <c r="F542" s="4">
        <v>87.26</v>
      </c>
      <c r="G542" s="5">
        <f t="shared" si="127"/>
        <v>0.8726</v>
      </c>
      <c r="H542" s="4">
        <v>14853127.89</v>
      </c>
      <c r="I542" s="4">
        <v>0</v>
      </c>
      <c r="J542" s="6">
        <v>0</v>
      </c>
      <c r="K542" s="4">
        <v>0</v>
      </c>
      <c r="L542" s="6">
        <f t="shared" si="128"/>
        <v>14853127.89</v>
      </c>
      <c r="M542" s="4">
        <v>27490933.5</v>
      </c>
      <c r="N542" s="4">
        <v>0</v>
      </c>
      <c r="O542" s="4">
        <v>0</v>
      </c>
      <c r="P542" s="6">
        <f aca="true" t="shared" si="141" ref="P542:P573">SUM(M542:O542)</f>
        <v>27490933.5</v>
      </c>
      <c r="Q542" s="4">
        <v>14678508.78</v>
      </c>
      <c r="R542" s="4">
        <v>0</v>
      </c>
      <c r="S542" s="6">
        <f t="shared" si="129"/>
        <v>14678508.78</v>
      </c>
      <c r="T542" s="6">
        <f t="shared" si="130"/>
        <v>57022570.17</v>
      </c>
      <c r="U542" s="7">
        <f t="shared" si="131"/>
        <v>0.5052313674539197</v>
      </c>
      <c r="V542" s="7">
        <f t="shared" si="138"/>
        <v>0.9462324908450115</v>
      </c>
      <c r="W542" s="7">
        <f t="shared" si="139"/>
        <v>0.5112417226644637</v>
      </c>
      <c r="X542" s="7">
        <f t="shared" si="140"/>
        <v>1.962705580963395</v>
      </c>
      <c r="Y542" s="36">
        <v>381179.2272955344</v>
      </c>
      <c r="Z542" s="36">
        <f t="shared" si="132"/>
        <v>7481.425967602599</v>
      </c>
      <c r="AA542" s="6">
        <f t="shared" si="133"/>
        <v>3329480090.534036</v>
      </c>
      <c r="AB542" s="7">
        <f t="shared" si="134"/>
        <v>0.44610952719701097</v>
      </c>
      <c r="AC542" s="7">
        <f t="shared" si="135"/>
        <v>0.8256824715113572</v>
      </c>
      <c r="AD542" s="7">
        <f t="shared" si="136"/>
        <v>0.4408648912402903</v>
      </c>
      <c r="AE542" s="7">
        <f t="shared" si="137"/>
        <v>1.7126568899486585</v>
      </c>
    </row>
    <row r="543" spans="1:31" ht="12.75">
      <c r="A543" s="1" t="s">
        <v>1089</v>
      </c>
      <c r="B543" s="1" t="s">
        <v>573</v>
      </c>
      <c r="C543" s="2" t="s">
        <v>1055</v>
      </c>
      <c r="D543" s="1"/>
      <c r="E543" s="3">
        <v>1036994079</v>
      </c>
      <c r="F543" s="4">
        <v>31.59</v>
      </c>
      <c r="G543" s="5">
        <f t="shared" si="127"/>
        <v>0.3159</v>
      </c>
      <c r="H543" s="4">
        <v>15018656.75</v>
      </c>
      <c r="I543" s="4">
        <v>0</v>
      </c>
      <c r="J543" s="6">
        <v>0</v>
      </c>
      <c r="K543" s="4">
        <v>0</v>
      </c>
      <c r="L543" s="6">
        <f t="shared" si="128"/>
        <v>15018656.75</v>
      </c>
      <c r="M543" s="4">
        <v>49571774</v>
      </c>
      <c r="N543" s="4">
        <v>0</v>
      </c>
      <c r="O543" s="4">
        <v>0</v>
      </c>
      <c r="P543" s="6">
        <f t="shared" si="141"/>
        <v>49571774</v>
      </c>
      <c r="Q543" s="4">
        <v>32576812.27</v>
      </c>
      <c r="R543" s="4">
        <v>0</v>
      </c>
      <c r="S543" s="6">
        <f t="shared" si="129"/>
        <v>32576812.27</v>
      </c>
      <c r="T543" s="6">
        <f t="shared" si="130"/>
        <v>97167243.02</v>
      </c>
      <c r="U543" s="7">
        <f t="shared" si="131"/>
        <v>3.1414656004029125</v>
      </c>
      <c r="V543" s="7">
        <f t="shared" si="138"/>
        <v>4.7803333696758745</v>
      </c>
      <c r="W543" s="7">
        <f t="shared" si="139"/>
        <v>1.4482876087858552</v>
      </c>
      <c r="X543" s="7">
        <f t="shared" si="140"/>
        <v>9.37008657886464</v>
      </c>
      <c r="Y543" s="36">
        <v>45293.196674493876</v>
      </c>
      <c r="Z543" s="36">
        <f t="shared" si="132"/>
        <v>4244.011742735516</v>
      </c>
      <c r="AA543" s="6">
        <f t="shared" si="133"/>
        <v>3282665650.522317</v>
      </c>
      <c r="AB543" s="7">
        <f t="shared" si="134"/>
        <v>0.45751405561545166</v>
      </c>
      <c r="AC543" s="7">
        <f t="shared" si="135"/>
        <v>1.510107311480609</v>
      </c>
      <c r="AD543" s="7">
        <f t="shared" si="136"/>
        <v>0.99238898316728</v>
      </c>
      <c r="AE543" s="7">
        <f t="shared" si="137"/>
        <v>2.96001035026334</v>
      </c>
    </row>
    <row r="544" spans="1:31" ht="12.75">
      <c r="A544" s="1" t="s">
        <v>1090</v>
      </c>
      <c r="B544" s="1" t="s">
        <v>1091</v>
      </c>
      <c r="C544" s="2" t="s">
        <v>1055</v>
      </c>
      <c r="D544" s="1"/>
      <c r="E544" s="3">
        <v>1805123652</v>
      </c>
      <c r="F544" s="4">
        <v>53.78</v>
      </c>
      <c r="G544" s="5">
        <f t="shared" si="127"/>
        <v>0.5378000000000001</v>
      </c>
      <c r="H544" s="4">
        <v>14480325.42</v>
      </c>
      <c r="I544" s="4">
        <v>0</v>
      </c>
      <c r="J544" s="6">
        <v>0</v>
      </c>
      <c r="K544" s="4">
        <v>0</v>
      </c>
      <c r="L544" s="6">
        <f t="shared" si="128"/>
        <v>14480325.42</v>
      </c>
      <c r="M544" s="4">
        <v>47454054</v>
      </c>
      <c r="N544" s="4">
        <v>0</v>
      </c>
      <c r="O544" s="4">
        <v>0</v>
      </c>
      <c r="P544" s="6">
        <f t="shared" si="141"/>
        <v>47454054</v>
      </c>
      <c r="Q544" s="4">
        <v>11929678.17</v>
      </c>
      <c r="R544" s="4">
        <v>0</v>
      </c>
      <c r="S544" s="6">
        <f t="shared" si="129"/>
        <v>11929678.17</v>
      </c>
      <c r="T544" s="6">
        <f t="shared" si="130"/>
        <v>73864057.59</v>
      </c>
      <c r="U544" s="7">
        <f t="shared" si="131"/>
        <v>0.6608787246670014</v>
      </c>
      <c r="V544" s="7">
        <f t="shared" si="138"/>
        <v>2.6288533723118044</v>
      </c>
      <c r="W544" s="7">
        <f t="shared" si="139"/>
        <v>0.80217914179765</v>
      </c>
      <c r="X544" s="7">
        <f t="shared" si="140"/>
        <v>4.091911238776456</v>
      </c>
      <c r="Y544" s="36">
        <v>174399.6255506608</v>
      </c>
      <c r="Z544" s="36">
        <f t="shared" si="132"/>
        <v>7136.277878291545</v>
      </c>
      <c r="AA544" s="6">
        <f t="shared" si="133"/>
        <v>3356496191.8928967</v>
      </c>
      <c r="AB544" s="7">
        <f t="shared" si="134"/>
        <v>0.43141194245877623</v>
      </c>
      <c r="AC544" s="7">
        <f t="shared" si="135"/>
        <v>1.4137973436292885</v>
      </c>
      <c r="AD544" s="7">
        <f t="shared" si="136"/>
        <v>0.3554205781259134</v>
      </c>
      <c r="AE544" s="7">
        <f t="shared" si="137"/>
        <v>2.2006298642139783</v>
      </c>
    </row>
    <row r="545" spans="1:31" ht="12.75">
      <c r="A545" s="1" t="s">
        <v>1092</v>
      </c>
      <c r="B545" s="1" t="s">
        <v>1093</v>
      </c>
      <c r="C545" s="2" t="s">
        <v>1055</v>
      </c>
      <c r="D545" s="1"/>
      <c r="E545" s="3">
        <v>1385345</v>
      </c>
      <c r="F545" s="4">
        <v>11.67</v>
      </c>
      <c r="G545" s="5">
        <f t="shared" si="127"/>
        <v>0.1167</v>
      </c>
      <c r="H545" s="4">
        <v>56481.11</v>
      </c>
      <c r="I545" s="4">
        <v>0</v>
      </c>
      <c r="J545" s="6">
        <v>0</v>
      </c>
      <c r="K545" s="4">
        <v>0</v>
      </c>
      <c r="L545" s="6">
        <f t="shared" si="128"/>
        <v>56481.11</v>
      </c>
      <c r="M545" s="4">
        <v>772760</v>
      </c>
      <c r="N545" s="4">
        <v>0</v>
      </c>
      <c r="O545" s="4">
        <v>0</v>
      </c>
      <c r="P545" s="6">
        <f t="shared" si="141"/>
        <v>772760</v>
      </c>
      <c r="Q545" s="4">
        <v>630071</v>
      </c>
      <c r="R545" s="4">
        <v>0</v>
      </c>
      <c r="S545" s="6">
        <f t="shared" si="129"/>
        <v>630071</v>
      </c>
      <c r="T545" s="6">
        <f t="shared" si="130"/>
        <v>1459312.1099999999</v>
      </c>
      <c r="U545" s="7">
        <f t="shared" si="131"/>
        <v>45.48116173227608</v>
      </c>
      <c r="V545" s="7">
        <f t="shared" si="138"/>
        <v>55.781050929551846</v>
      </c>
      <c r="W545" s="7">
        <f t="shared" si="139"/>
        <v>4.0770429026704536</v>
      </c>
      <c r="X545" s="7">
        <f t="shared" si="140"/>
        <v>105.33925556449837</v>
      </c>
      <c r="Y545" s="36">
        <v>1555.878084179971</v>
      </c>
      <c r="Z545" s="36">
        <f t="shared" si="132"/>
        <v>1638.9503913663607</v>
      </c>
      <c r="AA545" s="6">
        <f t="shared" si="133"/>
        <v>11870994.001713796</v>
      </c>
      <c r="AB545" s="7">
        <f t="shared" si="134"/>
        <v>0.475790906741642</v>
      </c>
      <c r="AC545" s="7">
        <f t="shared" si="135"/>
        <v>6.509648643478701</v>
      </c>
      <c r="AD545" s="7">
        <f t="shared" si="136"/>
        <v>5.307651574156618</v>
      </c>
      <c r="AE545" s="7">
        <f t="shared" si="137"/>
        <v>12.293091124376959</v>
      </c>
    </row>
    <row r="546" spans="1:31" ht="12.75">
      <c r="A546" s="1" t="s">
        <v>1094</v>
      </c>
      <c r="B546" s="1" t="s">
        <v>1095</v>
      </c>
      <c r="C546" s="2" t="s">
        <v>1096</v>
      </c>
      <c r="D546" s="1"/>
      <c r="E546" s="3">
        <v>289613283</v>
      </c>
      <c r="F546" s="4">
        <v>96.31</v>
      </c>
      <c r="G546" s="5">
        <f t="shared" si="127"/>
        <v>0.9631000000000001</v>
      </c>
      <c r="H546" s="4">
        <v>2150922.37</v>
      </c>
      <c r="I546" s="4">
        <v>185532.17</v>
      </c>
      <c r="J546" s="6">
        <v>0</v>
      </c>
      <c r="K546" s="4">
        <v>60957.17</v>
      </c>
      <c r="L546" s="6">
        <f t="shared" si="128"/>
        <v>2397411.71</v>
      </c>
      <c r="M546" s="4">
        <v>4095632</v>
      </c>
      <c r="N546" s="4">
        <v>0</v>
      </c>
      <c r="O546" s="4">
        <v>0</v>
      </c>
      <c r="P546" s="6">
        <f t="shared" si="141"/>
        <v>4095632</v>
      </c>
      <c r="Q546" s="4">
        <v>403450</v>
      </c>
      <c r="R546" s="4">
        <v>0</v>
      </c>
      <c r="S546" s="6">
        <f t="shared" si="129"/>
        <v>403450</v>
      </c>
      <c r="T546" s="6">
        <f t="shared" si="130"/>
        <v>6896493.71</v>
      </c>
      <c r="U546" s="7">
        <f t="shared" si="131"/>
        <v>0.13930645577468212</v>
      </c>
      <c r="V546" s="7">
        <f t="shared" si="138"/>
        <v>1.414172705607567</v>
      </c>
      <c r="W546" s="7">
        <f t="shared" si="139"/>
        <v>0.8277975668678152</v>
      </c>
      <c r="X546" s="7">
        <f t="shared" si="140"/>
        <v>2.3812767282500644</v>
      </c>
      <c r="Y546" s="36">
        <v>155692.59701492538</v>
      </c>
      <c r="Z546" s="36">
        <f t="shared" si="132"/>
        <v>3707.4715803245726</v>
      </c>
      <c r="AA546" s="6">
        <f t="shared" si="133"/>
        <v>300709462.15346277</v>
      </c>
      <c r="AB546" s="7">
        <f t="shared" si="134"/>
        <v>0.7972518366503929</v>
      </c>
      <c r="AC546" s="7">
        <f t="shared" si="135"/>
        <v>1.3619897327706478</v>
      </c>
      <c r="AD546" s="7">
        <f t="shared" si="136"/>
        <v>0.13416604755659636</v>
      </c>
      <c r="AE546" s="7">
        <f t="shared" si="137"/>
        <v>2.293407616977637</v>
      </c>
    </row>
    <row r="547" spans="1:31" ht="12.75">
      <c r="A547" s="1" t="s">
        <v>1097</v>
      </c>
      <c r="B547" s="1" t="s">
        <v>1098</v>
      </c>
      <c r="C547" s="2" t="s">
        <v>1096</v>
      </c>
      <c r="D547" s="1"/>
      <c r="E547" s="3">
        <v>118712542</v>
      </c>
      <c r="F547" s="4">
        <v>97.94</v>
      </c>
      <c r="G547" s="5">
        <f t="shared" si="127"/>
        <v>0.9793999999999999</v>
      </c>
      <c r="H547" s="4">
        <v>859477.14</v>
      </c>
      <c r="I547" s="10">
        <v>0</v>
      </c>
      <c r="J547" s="6">
        <v>0</v>
      </c>
      <c r="K547" s="4">
        <v>24753.38</v>
      </c>
      <c r="L547" s="6">
        <f t="shared" si="128"/>
        <v>884230.52</v>
      </c>
      <c r="M547" s="4">
        <v>2045695</v>
      </c>
      <c r="N547" s="4">
        <v>0</v>
      </c>
      <c r="O547" s="4">
        <v>0</v>
      </c>
      <c r="P547" s="6">
        <f t="shared" si="141"/>
        <v>2045695</v>
      </c>
      <c r="Q547" s="4">
        <v>780900</v>
      </c>
      <c r="R547" s="4">
        <v>11871.25</v>
      </c>
      <c r="S547" s="6">
        <f t="shared" si="129"/>
        <v>792771.25</v>
      </c>
      <c r="T547" s="6">
        <f t="shared" si="130"/>
        <v>3722696.77</v>
      </c>
      <c r="U547" s="7">
        <f t="shared" si="131"/>
        <v>0.6678074924888728</v>
      </c>
      <c r="V547" s="7">
        <f t="shared" si="138"/>
        <v>1.7232340960233166</v>
      </c>
      <c r="W547" s="7">
        <f t="shared" si="139"/>
        <v>0.7448501271247312</v>
      </c>
      <c r="X547" s="7">
        <f t="shared" si="140"/>
        <v>3.135891715636921</v>
      </c>
      <c r="Y547" s="36">
        <v>109343.606870229</v>
      </c>
      <c r="Z547" s="36">
        <f t="shared" si="132"/>
        <v>3428.897109422114</v>
      </c>
      <c r="AA547" s="6">
        <f t="shared" si="133"/>
        <v>121209456.81029202</v>
      </c>
      <c r="AB547" s="7">
        <f t="shared" si="134"/>
        <v>0.7295062145059618</v>
      </c>
      <c r="AC547" s="7">
        <f t="shared" si="135"/>
        <v>1.6877354736452361</v>
      </c>
      <c r="AD547" s="7">
        <f t="shared" si="136"/>
        <v>0.6442566616086781</v>
      </c>
      <c r="AE547" s="7">
        <f t="shared" si="137"/>
        <v>3.0712923462948</v>
      </c>
    </row>
    <row r="548" spans="1:31" ht="12.75">
      <c r="A548" s="1" t="s">
        <v>1099</v>
      </c>
      <c r="B548" s="1" t="s">
        <v>1100</v>
      </c>
      <c r="C548" s="2" t="s">
        <v>1096</v>
      </c>
      <c r="D548" s="1"/>
      <c r="E548" s="3">
        <v>137945348</v>
      </c>
      <c r="F548" s="4">
        <v>93.73</v>
      </c>
      <c r="G548" s="5">
        <f t="shared" si="127"/>
        <v>0.9373</v>
      </c>
      <c r="H548" s="4">
        <v>1045340.06</v>
      </c>
      <c r="I548" s="10">
        <v>0</v>
      </c>
      <c r="J548" s="6">
        <v>0</v>
      </c>
      <c r="K548" s="4">
        <v>29738.29</v>
      </c>
      <c r="L548" s="6">
        <f t="shared" si="128"/>
        <v>1075078.35</v>
      </c>
      <c r="M548" s="4">
        <v>2560000</v>
      </c>
      <c r="N548" s="4">
        <v>0</v>
      </c>
      <c r="O548" s="4">
        <v>0</v>
      </c>
      <c r="P548" s="6">
        <f t="shared" si="141"/>
        <v>2560000</v>
      </c>
      <c r="Q548" s="4">
        <v>824913.19</v>
      </c>
      <c r="R548" s="4">
        <v>0</v>
      </c>
      <c r="S548" s="6">
        <f t="shared" si="129"/>
        <v>824913.19</v>
      </c>
      <c r="T548" s="6">
        <f t="shared" si="130"/>
        <v>4459991.54</v>
      </c>
      <c r="U548" s="7">
        <f t="shared" si="131"/>
        <v>0.5980000064953259</v>
      </c>
      <c r="V548" s="7">
        <f t="shared" si="138"/>
        <v>1.8558074172968848</v>
      </c>
      <c r="W548" s="7">
        <f t="shared" si="139"/>
        <v>0.7793509281661315</v>
      </c>
      <c r="X548" s="7">
        <f t="shared" si="140"/>
        <v>3.233158351958342</v>
      </c>
      <c r="Y548" s="36">
        <v>113501.08695652174</v>
      </c>
      <c r="Z548" s="36">
        <f t="shared" si="132"/>
        <v>3669.6698724982834</v>
      </c>
      <c r="AA548" s="6">
        <f t="shared" si="133"/>
        <v>147173101.46164516</v>
      </c>
      <c r="AB548" s="7">
        <f t="shared" si="134"/>
        <v>0.7304856249701149</v>
      </c>
      <c r="AC548" s="7">
        <f t="shared" si="135"/>
        <v>1.73944829223237</v>
      </c>
      <c r="AD548" s="7">
        <f t="shared" si="136"/>
        <v>0.560505406088069</v>
      </c>
      <c r="AE548" s="7">
        <f t="shared" si="137"/>
        <v>3.030439323290554</v>
      </c>
    </row>
    <row r="549" spans="1:31" ht="12.75">
      <c r="A549" s="1" t="s">
        <v>1101</v>
      </c>
      <c r="B549" s="1" t="s">
        <v>1102</v>
      </c>
      <c r="C549" s="2" t="s">
        <v>1096</v>
      </c>
      <c r="D549" s="1"/>
      <c r="E549" s="3">
        <v>417502490</v>
      </c>
      <c r="F549" s="4">
        <v>98.17</v>
      </c>
      <c r="G549" s="5">
        <f t="shared" si="127"/>
        <v>0.9817</v>
      </c>
      <c r="H549" s="4">
        <v>2936350.02</v>
      </c>
      <c r="I549" s="4">
        <v>253968.9</v>
      </c>
      <c r="J549" s="6">
        <v>0</v>
      </c>
      <c r="K549" s="4">
        <v>83442.27</v>
      </c>
      <c r="L549" s="6">
        <f t="shared" si="128"/>
        <v>3273761.19</v>
      </c>
      <c r="M549" s="4">
        <v>2377910.5</v>
      </c>
      <c r="N549" s="4">
        <v>2510209.67</v>
      </c>
      <c r="O549" s="4">
        <v>0</v>
      </c>
      <c r="P549" s="6">
        <f t="shared" si="141"/>
        <v>4888120.17</v>
      </c>
      <c r="Q549" s="4">
        <v>0</v>
      </c>
      <c r="R549" s="4">
        <v>0</v>
      </c>
      <c r="S549" s="6">
        <f t="shared" si="129"/>
        <v>0</v>
      </c>
      <c r="T549" s="6">
        <f t="shared" si="130"/>
        <v>8161881.359999999</v>
      </c>
      <c r="U549" s="7">
        <f t="shared" si="131"/>
        <v>0</v>
      </c>
      <c r="V549" s="7">
        <f t="shared" si="138"/>
        <v>1.1708002436105232</v>
      </c>
      <c r="W549" s="7">
        <f t="shared" si="139"/>
        <v>0.784129740160352</v>
      </c>
      <c r="X549" s="7">
        <f t="shared" si="140"/>
        <v>1.9549299837708751</v>
      </c>
      <c r="Y549" s="36">
        <v>190421.22666666665</v>
      </c>
      <c r="Z549" s="36">
        <f t="shared" si="132"/>
        <v>3722.6016555709675</v>
      </c>
      <c r="AA549" s="6">
        <f t="shared" si="133"/>
        <v>425285209.3307528</v>
      </c>
      <c r="AB549" s="7">
        <f t="shared" si="134"/>
        <v>0.7697801659154176</v>
      </c>
      <c r="AC549" s="7">
        <f t="shared" si="135"/>
        <v>1.1493745991524504</v>
      </c>
      <c r="AD549" s="7">
        <f t="shared" si="136"/>
        <v>0</v>
      </c>
      <c r="AE549" s="7">
        <f t="shared" si="137"/>
        <v>1.919154765067868</v>
      </c>
    </row>
    <row r="550" spans="1:31" ht="12.75">
      <c r="A550" s="1" t="s">
        <v>1103</v>
      </c>
      <c r="B550" s="1" t="s">
        <v>462</v>
      </c>
      <c r="C550" s="2" t="s">
        <v>1096</v>
      </c>
      <c r="D550" s="1"/>
      <c r="E550" s="3">
        <v>183473009</v>
      </c>
      <c r="F550" s="4">
        <v>94.98</v>
      </c>
      <c r="G550" s="5">
        <f t="shared" si="127"/>
        <v>0.9498000000000001</v>
      </c>
      <c r="H550" s="4">
        <v>1343429.05</v>
      </c>
      <c r="I550" s="4">
        <v>116201.98</v>
      </c>
      <c r="J550" s="6">
        <v>0</v>
      </c>
      <c r="K550" s="4">
        <v>38178.52</v>
      </c>
      <c r="L550" s="6">
        <f t="shared" si="128"/>
        <v>1497809.55</v>
      </c>
      <c r="M550" s="4">
        <v>1556748</v>
      </c>
      <c r="N550" s="4">
        <v>1621973.64</v>
      </c>
      <c r="O550" s="4">
        <v>0</v>
      </c>
      <c r="P550" s="6">
        <f t="shared" si="141"/>
        <v>3178721.6399999997</v>
      </c>
      <c r="Q550" s="4">
        <v>161347</v>
      </c>
      <c r="R550" s="4">
        <v>36694</v>
      </c>
      <c r="S550" s="6">
        <f t="shared" si="129"/>
        <v>198041</v>
      </c>
      <c r="T550" s="6">
        <f t="shared" si="130"/>
        <v>4874572.1899999995</v>
      </c>
      <c r="U550" s="7">
        <f t="shared" si="131"/>
        <v>0.10794012758574205</v>
      </c>
      <c r="V550" s="7">
        <f t="shared" si="138"/>
        <v>1.7325282107298952</v>
      </c>
      <c r="W550" s="7">
        <f t="shared" si="139"/>
        <v>0.8163650654467656</v>
      </c>
      <c r="X550" s="7">
        <f t="shared" si="140"/>
        <v>2.656833403762403</v>
      </c>
      <c r="Y550" s="36">
        <v>155146.23287671234</v>
      </c>
      <c r="Z550" s="36">
        <f t="shared" si="132"/>
        <v>4121.9769397475</v>
      </c>
      <c r="AA550" s="6">
        <f t="shared" si="133"/>
        <v>193170150.5580122</v>
      </c>
      <c r="AB550" s="7">
        <f t="shared" si="134"/>
        <v>0.7753835391613381</v>
      </c>
      <c r="AC550" s="7">
        <f t="shared" si="135"/>
        <v>1.6455552945512548</v>
      </c>
      <c r="AD550" s="7">
        <f t="shared" si="136"/>
        <v>0.08352584471975386</v>
      </c>
      <c r="AE550" s="7">
        <f t="shared" si="137"/>
        <v>2.5234603668935303</v>
      </c>
    </row>
    <row r="551" spans="1:31" ht="12.75">
      <c r="A551" s="1" t="s">
        <v>1104</v>
      </c>
      <c r="B551" s="1" t="s">
        <v>1105</v>
      </c>
      <c r="C551" s="2" t="s">
        <v>1096</v>
      </c>
      <c r="D551" s="1"/>
      <c r="E551" s="3">
        <v>144543578</v>
      </c>
      <c r="F551" s="4">
        <v>93.51</v>
      </c>
      <c r="G551" s="5">
        <f t="shared" si="127"/>
        <v>0.9351</v>
      </c>
      <c r="H551" s="4">
        <v>1067290.1</v>
      </c>
      <c r="I551" s="4">
        <v>92387.2</v>
      </c>
      <c r="J551" s="6">
        <v>0</v>
      </c>
      <c r="K551" s="4">
        <v>30354.1</v>
      </c>
      <c r="L551" s="6">
        <f t="shared" si="128"/>
        <v>1190031.4000000001</v>
      </c>
      <c r="M551" s="4">
        <v>1540851</v>
      </c>
      <c r="N551" s="4">
        <v>1020101.98</v>
      </c>
      <c r="O551" s="4">
        <v>0</v>
      </c>
      <c r="P551" s="6">
        <f t="shared" si="141"/>
        <v>2560952.98</v>
      </c>
      <c r="Q551" s="4">
        <v>40610</v>
      </c>
      <c r="R551" s="4">
        <v>0</v>
      </c>
      <c r="S551" s="6">
        <f t="shared" si="129"/>
        <v>40610</v>
      </c>
      <c r="T551" s="6">
        <f t="shared" si="130"/>
        <v>3791594.38</v>
      </c>
      <c r="U551" s="7">
        <f t="shared" si="131"/>
        <v>0.02809533329803141</v>
      </c>
      <c r="V551" s="7">
        <f t="shared" si="138"/>
        <v>1.7717514782981225</v>
      </c>
      <c r="W551" s="7">
        <f t="shared" si="139"/>
        <v>0.8233028519606731</v>
      </c>
      <c r="X551" s="7">
        <f t="shared" si="140"/>
        <v>2.623149663556827</v>
      </c>
      <c r="Y551" s="36">
        <v>178564.14835164836</v>
      </c>
      <c r="Z551" s="36">
        <f t="shared" si="132"/>
        <v>4684.004856719377</v>
      </c>
      <c r="AA551" s="6">
        <f t="shared" si="133"/>
        <v>154575529.88985133</v>
      </c>
      <c r="AB551" s="7">
        <f t="shared" si="134"/>
        <v>0.7698704968684256</v>
      </c>
      <c r="AC551" s="7">
        <f t="shared" si="135"/>
        <v>1.6567648073565748</v>
      </c>
      <c r="AD551" s="7">
        <f t="shared" si="136"/>
        <v>0.026271946166989173</v>
      </c>
      <c r="AE551" s="7">
        <f t="shared" si="137"/>
        <v>2.4529072503919895</v>
      </c>
    </row>
    <row r="552" spans="1:31" ht="12.75">
      <c r="A552" s="1" t="s">
        <v>1106</v>
      </c>
      <c r="B552" s="1" t="s">
        <v>391</v>
      </c>
      <c r="C552" s="2" t="s">
        <v>1096</v>
      </c>
      <c r="D552" s="1"/>
      <c r="E552" s="3">
        <v>272306823</v>
      </c>
      <c r="F552" s="4">
        <v>99.11</v>
      </c>
      <c r="G552" s="5">
        <f t="shared" si="127"/>
        <v>0.9911</v>
      </c>
      <c r="H552" s="4">
        <v>1928115.49</v>
      </c>
      <c r="I552" s="4">
        <v>166302.72</v>
      </c>
      <c r="J552" s="6">
        <v>0</v>
      </c>
      <c r="K552" s="4">
        <v>54639.28</v>
      </c>
      <c r="L552" s="6">
        <f t="shared" si="128"/>
        <v>2149057.4899999998</v>
      </c>
      <c r="M552" s="4">
        <v>2967961</v>
      </c>
      <c r="N552" s="4">
        <v>0</v>
      </c>
      <c r="O552" s="4">
        <v>0</v>
      </c>
      <c r="P552" s="6">
        <f t="shared" si="141"/>
        <v>2967961</v>
      </c>
      <c r="Q552" s="4">
        <v>264395</v>
      </c>
      <c r="R552" s="4">
        <v>54461</v>
      </c>
      <c r="S552" s="6">
        <f t="shared" si="129"/>
        <v>318856</v>
      </c>
      <c r="T552" s="6">
        <f t="shared" si="130"/>
        <v>5435874.49</v>
      </c>
      <c r="U552" s="7">
        <f t="shared" si="131"/>
        <v>0.11709438510837461</v>
      </c>
      <c r="V552" s="7">
        <f t="shared" si="138"/>
        <v>1.0899326602624275</v>
      </c>
      <c r="W552" s="7">
        <f t="shared" si="139"/>
        <v>0.789204422542141</v>
      </c>
      <c r="X552" s="7">
        <f t="shared" si="140"/>
        <v>1.9962314679129431</v>
      </c>
      <c r="Y552" s="36">
        <v>186739.61605584642</v>
      </c>
      <c r="Z552" s="36">
        <f t="shared" si="132"/>
        <v>3727.7549787666167</v>
      </c>
      <c r="AA552" s="6">
        <f t="shared" si="133"/>
        <v>274752116.83987486</v>
      </c>
      <c r="AB552" s="7">
        <f t="shared" si="134"/>
        <v>0.7821805031815159</v>
      </c>
      <c r="AC552" s="7">
        <f t="shared" si="135"/>
        <v>1.080232259586092</v>
      </c>
      <c r="AD552" s="7">
        <f t="shared" si="136"/>
        <v>0.09623037778234445</v>
      </c>
      <c r="AE552" s="7">
        <f t="shared" si="137"/>
        <v>1.9784650078485182</v>
      </c>
    </row>
    <row r="553" spans="1:31" ht="12.75">
      <c r="A553" s="1" t="s">
        <v>1107</v>
      </c>
      <c r="B553" s="1" t="s">
        <v>1108</v>
      </c>
      <c r="C553" s="2" t="s">
        <v>1096</v>
      </c>
      <c r="D553" s="1"/>
      <c r="E553" s="3">
        <v>416743111</v>
      </c>
      <c r="F553" s="4">
        <v>90.4</v>
      </c>
      <c r="G553" s="5">
        <f t="shared" si="127"/>
        <v>0.904</v>
      </c>
      <c r="H553" s="4">
        <v>3280053.93</v>
      </c>
      <c r="I553" s="10">
        <v>0</v>
      </c>
      <c r="J553" s="6">
        <v>0</v>
      </c>
      <c r="K553" s="4">
        <v>93154.08</v>
      </c>
      <c r="L553" s="6">
        <f t="shared" si="128"/>
        <v>3373208.0100000002</v>
      </c>
      <c r="M553" s="4">
        <v>8823088</v>
      </c>
      <c r="N553" s="4">
        <v>0</v>
      </c>
      <c r="O553" s="4">
        <v>0</v>
      </c>
      <c r="P553" s="6">
        <f t="shared" si="141"/>
        <v>8823088</v>
      </c>
      <c r="Q553" s="4">
        <v>2701009.67</v>
      </c>
      <c r="R553" s="4">
        <v>0</v>
      </c>
      <c r="S553" s="6">
        <f t="shared" si="129"/>
        <v>2701009.67</v>
      </c>
      <c r="T553" s="6">
        <f t="shared" si="130"/>
        <v>14897305.68</v>
      </c>
      <c r="U553" s="7">
        <f t="shared" si="131"/>
        <v>0.6481234119308573</v>
      </c>
      <c r="V553" s="7">
        <f t="shared" si="138"/>
        <v>2.1171526936170517</v>
      </c>
      <c r="W553" s="7">
        <f t="shared" si="139"/>
        <v>0.8094214207658493</v>
      </c>
      <c r="X553" s="7">
        <f t="shared" si="140"/>
        <v>3.5746975263137584</v>
      </c>
      <c r="Y553" s="36">
        <v>123282.16467209191</v>
      </c>
      <c r="Z553" s="36">
        <f t="shared" si="132"/>
        <v>4406.964490919323</v>
      </c>
      <c r="AA553" s="6">
        <f t="shared" si="133"/>
        <v>460999016.59292036</v>
      </c>
      <c r="AB553" s="7">
        <f t="shared" si="134"/>
        <v>0.7317169643723277</v>
      </c>
      <c r="AC553" s="7">
        <f t="shared" si="135"/>
        <v>1.9139060350298147</v>
      </c>
      <c r="AD553" s="7">
        <f t="shared" si="136"/>
        <v>0.585903564385495</v>
      </c>
      <c r="AE553" s="7">
        <f t="shared" si="137"/>
        <v>3.231526563787637</v>
      </c>
    </row>
    <row r="554" spans="1:31" ht="12.75">
      <c r="A554" s="1" t="s">
        <v>1109</v>
      </c>
      <c r="B554" s="1" t="s">
        <v>1110</v>
      </c>
      <c r="C554" s="2" t="s">
        <v>1096</v>
      </c>
      <c r="D554" s="1"/>
      <c r="E554" s="3">
        <v>99823534</v>
      </c>
      <c r="F554" s="4">
        <v>91.84</v>
      </c>
      <c r="G554" s="5">
        <f t="shared" si="127"/>
        <v>0.9184</v>
      </c>
      <c r="H554" s="4">
        <v>708999.28</v>
      </c>
      <c r="I554" s="4">
        <v>63164.67</v>
      </c>
      <c r="J554" s="6">
        <v>0</v>
      </c>
      <c r="K554" s="4">
        <v>20752.95</v>
      </c>
      <c r="L554" s="6">
        <f t="shared" si="128"/>
        <v>792916.9</v>
      </c>
      <c r="M554" s="4">
        <v>867117</v>
      </c>
      <c r="N554" s="4">
        <v>699104.91</v>
      </c>
      <c r="O554" s="4">
        <v>0</v>
      </c>
      <c r="P554" s="6">
        <f t="shared" si="141"/>
        <v>1566221.9100000001</v>
      </c>
      <c r="Q554" s="4">
        <v>147849</v>
      </c>
      <c r="R554" s="4">
        <v>10000</v>
      </c>
      <c r="S554" s="6">
        <f t="shared" si="129"/>
        <v>157849</v>
      </c>
      <c r="T554" s="6">
        <f t="shared" si="130"/>
        <v>2516987.81</v>
      </c>
      <c r="U554" s="7">
        <f t="shared" si="131"/>
        <v>0.15812804223100335</v>
      </c>
      <c r="V554" s="7">
        <f t="shared" si="138"/>
        <v>1.5689906450316617</v>
      </c>
      <c r="W554" s="7">
        <f t="shared" si="139"/>
        <v>0.7943186022646724</v>
      </c>
      <c r="X554" s="7">
        <f t="shared" si="140"/>
        <v>2.5214372895273374</v>
      </c>
      <c r="Y554" s="36">
        <v>175960.24340770792</v>
      </c>
      <c r="Z554" s="36">
        <f t="shared" si="132"/>
        <v>4436.727192025016</v>
      </c>
      <c r="AA554" s="6">
        <f t="shared" si="133"/>
        <v>108692872.38675958</v>
      </c>
      <c r="AB554" s="7">
        <f t="shared" si="134"/>
        <v>0.7295022043198752</v>
      </c>
      <c r="AC554" s="7">
        <f t="shared" si="135"/>
        <v>1.440961008397078</v>
      </c>
      <c r="AD554" s="7">
        <f t="shared" si="136"/>
        <v>0.13602455869775157</v>
      </c>
      <c r="AE554" s="7">
        <f t="shared" si="137"/>
        <v>2.3156880067019068</v>
      </c>
    </row>
    <row r="555" spans="1:31" ht="12.75">
      <c r="A555" s="1" t="s">
        <v>1111</v>
      </c>
      <c r="B555" s="1" t="s">
        <v>1112</v>
      </c>
      <c r="C555" s="2" t="s">
        <v>1096</v>
      </c>
      <c r="D555" s="1"/>
      <c r="E555" s="3">
        <v>350966922</v>
      </c>
      <c r="F555" s="4">
        <v>93.61</v>
      </c>
      <c r="G555" s="5">
        <f t="shared" si="127"/>
        <v>0.9361</v>
      </c>
      <c r="H555" s="4">
        <v>2606406.48</v>
      </c>
      <c r="I555" s="4">
        <v>224849.57</v>
      </c>
      <c r="J555" s="6">
        <v>0</v>
      </c>
      <c r="K555" s="4">
        <v>73875.02</v>
      </c>
      <c r="L555" s="6">
        <f t="shared" si="128"/>
        <v>2905131.07</v>
      </c>
      <c r="M555" s="4">
        <v>3864945</v>
      </c>
      <c r="N555" s="4">
        <v>0</v>
      </c>
      <c r="O555" s="4">
        <v>0</v>
      </c>
      <c r="P555" s="6">
        <f t="shared" si="141"/>
        <v>3864945</v>
      </c>
      <c r="Q555" s="4">
        <v>336770</v>
      </c>
      <c r="R555" s="4">
        <v>70193</v>
      </c>
      <c r="S555" s="6">
        <f t="shared" si="129"/>
        <v>406963</v>
      </c>
      <c r="T555" s="6">
        <f t="shared" si="130"/>
        <v>7177039.07</v>
      </c>
      <c r="U555" s="7">
        <f t="shared" si="131"/>
        <v>0.11595480214514346</v>
      </c>
      <c r="V555" s="7">
        <f t="shared" si="138"/>
        <v>1.1012277105703996</v>
      </c>
      <c r="W555" s="7">
        <f t="shared" si="139"/>
        <v>0.8277506761734086</v>
      </c>
      <c r="X555" s="7">
        <f t="shared" si="140"/>
        <v>2.044933188888952</v>
      </c>
      <c r="Y555" s="36">
        <v>129649.16502946954</v>
      </c>
      <c r="Z555" s="36">
        <f t="shared" si="132"/>
        <v>2651.238804805031</v>
      </c>
      <c r="AA555" s="6">
        <f t="shared" si="133"/>
        <v>374924604.208952</v>
      </c>
      <c r="AB555" s="7">
        <f t="shared" si="134"/>
        <v>0.774857407965928</v>
      </c>
      <c r="AC555" s="7">
        <f t="shared" si="135"/>
        <v>1.030859259864951</v>
      </c>
      <c r="AD555" s="7">
        <f t="shared" si="136"/>
        <v>0.08982339281534914</v>
      </c>
      <c r="AE555" s="7">
        <f t="shared" si="137"/>
        <v>1.9142619581189477</v>
      </c>
    </row>
    <row r="556" spans="1:31" ht="12.75">
      <c r="A556" s="1" t="s">
        <v>1113</v>
      </c>
      <c r="B556" s="1" t="s">
        <v>1114</v>
      </c>
      <c r="C556" s="2" t="s">
        <v>1096</v>
      </c>
      <c r="D556" s="1"/>
      <c r="E556" s="3">
        <v>130248056</v>
      </c>
      <c r="F556" s="4">
        <v>100.91</v>
      </c>
      <c r="G556" s="5">
        <f t="shared" si="127"/>
        <v>1.0090999999999999</v>
      </c>
      <c r="H556" s="4">
        <v>917268.16</v>
      </c>
      <c r="I556" s="4">
        <v>79160.98</v>
      </c>
      <c r="J556" s="6">
        <v>0</v>
      </c>
      <c r="K556" s="4">
        <v>26008.59</v>
      </c>
      <c r="L556" s="6">
        <f t="shared" si="128"/>
        <v>1022437.73</v>
      </c>
      <c r="M556" s="4">
        <v>1917124</v>
      </c>
      <c r="N556" s="4">
        <v>0</v>
      </c>
      <c r="O556" s="4">
        <v>0</v>
      </c>
      <c r="P556" s="6">
        <f t="shared" si="141"/>
        <v>1917124</v>
      </c>
      <c r="Q556" s="4">
        <v>199131</v>
      </c>
      <c r="R556" s="4">
        <v>0</v>
      </c>
      <c r="S556" s="6">
        <f t="shared" si="129"/>
        <v>199131</v>
      </c>
      <c r="T556" s="6">
        <f t="shared" si="130"/>
        <v>3138692.73</v>
      </c>
      <c r="U556" s="7">
        <f t="shared" si="131"/>
        <v>0.15288596706579638</v>
      </c>
      <c r="V556" s="7">
        <f t="shared" si="138"/>
        <v>1.471902198678497</v>
      </c>
      <c r="W556" s="7">
        <f t="shared" si="139"/>
        <v>0.784992698854561</v>
      </c>
      <c r="X556" s="7">
        <f t="shared" si="140"/>
        <v>2.4097808645988543</v>
      </c>
      <c r="Y556" s="36">
        <v>159750.78459343794</v>
      </c>
      <c r="Z556" s="36">
        <f t="shared" si="132"/>
        <v>3849.6438381792022</v>
      </c>
      <c r="AA556" s="6">
        <f t="shared" si="133"/>
        <v>129073487.2658805</v>
      </c>
      <c r="AB556" s="7">
        <f t="shared" si="134"/>
        <v>0.7921361324141375</v>
      </c>
      <c r="AC556" s="7">
        <f t="shared" si="135"/>
        <v>1.4852965086864713</v>
      </c>
      <c r="AD556" s="7">
        <f t="shared" si="136"/>
        <v>0.15427722936609511</v>
      </c>
      <c r="AE556" s="7">
        <f t="shared" si="137"/>
        <v>2.4317098704667037</v>
      </c>
    </row>
    <row r="557" spans="1:31" ht="12.75">
      <c r="A557" s="1" t="s">
        <v>1115</v>
      </c>
      <c r="B557" s="1" t="s">
        <v>1116</v>
      </c>
      <c r="C557" s="2" t="s">
        <v>1096</v>
      </c>
      <c r="D557" s="1"/>
      <c r="E557" s="3">
        <v>302857335</v>
      </c>
      <c r="F557" s="4">
        <v>96.7</v>
      </c>
      <c r="G557" s="5">
        <f t="shared" si="127"/>
        <v>0.9670000000000001</v>
      </c>
      <c r="H557" s="4">
        <v>2186391.54</v>
      </c>
      <c r="I557" s="4">
        <v>188588.38</v>
      </c>
      <c r="J557" s="6">
        <v>0</v>
      </c>
      <c r="K557" s="4">
        <v>61961.3</v>
      </c>
      <c r="L557" s="6">
        <f t="shared" si="128"/>
        <v>2436941.2199999997</v>
      </c>
      <c r="M557" s="4">
        <v>0</v>
      </c>
      <c r="N557" s="4">
        <v>4147858.31</v>
      </c>
      <c r="O557" s="4">
        <v>0</v>
      </c>
      <c r="P557" s="6">
        <f t="shared" si="141"/>
        <v>4147858.31</v>
      </c>
      <c r="Q557" s="4">
        <v>973557.49</v>
      </c>
      <c r="R557" s="4">
        <v>0</v>
      </c>
      <c r="S557" s="6">
        <f t="shared" si="129"/>
        <v>973557.49</v>
      </c>
      <c r="T557" s="6">
        <f t="shared" si="130"/>
        <v>7558357.02</v>
      </c>
      <c r="U557" s="7">
        <f t="shared" si="131"/>
        <v>0.32145745784892416</v>
      </c>
      <c r="V557" s="7">
        <f t="shared" si="138"/>
        <v>1.3695749881705854</v>
      </c>
      <c r="W557" s="7">
        <f t="shared" si="139"/>
        <v>0.8046498923329691</v>
      </c>
      <c r="X557" s="7">
        <f t="shared" si="140"/>
        <v>2.4956823383524784</v>
      </c>
      <c r="Y557" s="36">
        <v>145903.83973288815</v>
      </c>
      <c r="Z557" s="36">
        <f t="shared" si="132"/>
        <v>3641.2963591917955</v>
      </c>
      <c r="AA557" s="6">
        <f t="shared" si="133"/>
        <v>313192693.8986556</v>
      </c>
      <c r="AB557" s="7">
        <f t="shared" si="134"/>
        <v>0.7780964458859813</v>
      </c>
      <c r="AC557" s="7">
        <f t="shared" si="135"/>
        <v>1.324379013560956</v>
      </c>
      <c r="AD557" s="7">
        <f t="shared" si="136"/>
        <v>0.3108493617399097</v>
      </c>
      <c r="AE557" s="7">
        <f t="shared" si="137"/>
        <v>2.413324821186847</v>
      </c>
    </row>
    <row r="558" spans="1:31" ht="12.75">
      <c r="A558" s="1" t="s">
        <v>1117</v>
      </c>
      <c r="B558" s="1" t="s">
        <v>1118</v>
      </c>
      <c r="C558" s="2" t="s">
        <v>1096</v>
      </c>
      <c r="D558" s="1"/>
      <c r="E558" s="3">
        <v>166659031</v>
      </c>
      <c r="F558" s="4">
        <v>87.49</v>
      </c>
      <c r="G558" s="5">
        <f t="shared" si="127"/>
        <v>0.8748999999999999</v>
      </c>
      <c r="H558" s="4">
        <v>1283701</v>
      </c>
      <c r="I558" s="4">
        <v>110787.43</v>
      </c>
      <c r="J558" s="6">
        <v>0</v>
      </c>
      <c r="K558" s="4">
        <v>36399.55</v>
      </c>
      <c r="L558" s="6">
        <f t="shared" si="128"/>
        <v>1430887.98</v>
      </c>
      <c r="M558" s="4">
        <v>1848122</v>
      </c>
      <c r="N558" s="4">
        <v>1097586.44</v>
      </c>
      <c r="O558" s="4">
        <v>0</v>
      </c>
      <c r="P558" s="6">
        <f t="shared" si="141"/>
        <v>2945708.44</v>
      </c>
      <c r="Q558" s="4">
        <v>349422</v>
      </c>
      <c r="R558" s="4">
        <v>33332</v>
      </c>
      <c r="S558" s="6">
        <f t="shared" si="129"/>
        <v>382754</v>
      </c>
      <c r="T558" s="6">
        <f t="shared" si="130"/>
        <v>4759350.42</v>
      </c>
      <c r="U558" s="7">
        <f t="shared" si="131"/>
        <v>0.22966292177709827</v>
      </c>
      <c r="V558" s="7">
        <f t="shared" si="138"/>
        <v>1.7675060405217404</v>
      </c>
      <c r="W558" s="7">
        <f t="shared" si="139"/>
        <v>0.8585721226232258</v>
      </c>
      <c r="X558" s="7">
        <f t="shared" si="140"/>
        <v>2.8557410849220646</v>
      </c>
      <c r="Y558" s="36">
        <v>139174.86965589155</v>
      </c>
      <c r="Z558" s="36">
        <f t="shared" si="132"/>
        <v>3974.4739326500267</v>
      </c>
      <c r="AA558" s="6">
        <f t="shared" si="133"/>
        <v>190489234.1981941</v>
      </c>
      <c r="AB558" s="7">
        <f t="shared" si="134"/>
        <v>0.7511647500830603</v>
      </c>
      <c r="AC558" s="7">
        <f t="shared" si="135"/>
        <v>1.5463910348524705</v>
      </c>
      <c r="AD558" s="7">
        <f t="shared" si="136"/>
        <v>0.18343398852475026</v>
      </c>
      <c r="AE558" s="7">
        <f t="shared" si="137"/>
        <v>2.498487875198314</v>
      </c>
    </row>
    <row r="559" spans="1:31" ht="12.75">
      <c r="A559" s="1" t="s">
        <v>1119</v>
      </c>
      <c r="B559" s="1" t="s">
        <v>1120</v>
      </c>
      <c r="C559" s="2" t="s">
        <v>1096</v>
      </c>
      <c r="D559" s="1"/>
      <c r="E559" s="3">
        <v>150679663</v>
      </c>
      <c r="F559" s="4">
        <v>93.75</v>
      </c>
      <c r="G559" s="5">
        <f t="shared" si="127"/>
        <v>0.9375</v>
      </c>
      <c r="H559" s="4">
        <v>1120089.75</v>
      </c>
      <c r="I559" s="4">
        <v>96750.76</v>
      </c>
      <c r="J559" s="6">
        <v>0</v>
      </c>
      <c r="K559" s="4">
        <v>31787.76</v>
      </c>
      <c r="L559" s="6">
        <f t="shared" si="128"/>
        <v>1248628.27</v>
      </c>
      <c r="M559" s="4">
        <v>0</v>
      </c>
      <c r="N559" s="4">
        <v>2339486.69</v>
      </c>
      <c r="O559" s="4">
        <v>0</v>
      </c>
      <c r="P559" s="6">
        <f t="shared" si="141"/>
        <v>2339486.69</v>
      </c>
      <c r="Q559" s="4">
        <v>479733.91</v>
      </c>
      <c r="R559" s="4">
        <v>0</v>
      </c>
      <c r="S559" s="6">
        <f t="shared" si="129"/>
        <v>479733.91</v>
      </c>
      <c r="T559" s="6">
        <f t="shared" si="130"/>
        <v>4067848.87</v>
      </c>
      <c r="U559" s="7">
        <f t="shared" si="131"/>
        <v>0.31837999929691907</v>
      </c>
      <c r="V559" s="7">
        <f t="shared" si="138"/>
        <v>1.5526227252047942</v>
      </c>
      <c r="W559" s="7">
        <f t="shared" si="139"/>
        <v>0.8286640978218806</v>
      </c>
      <c r="X559" s="7">
        <f t="shared" si="140"/>
        <v>2.699666822323594</v>
      </c>
      <c r="Y559" s="36">
        <v>133554.90584737365</v>
      </c>
      <c r="Z559" s="36">
        <f t="shared" si="132"/>
        <v>3605.53748274706</v>
      </c>
      <c r="AA559" s="6">
        <f t="shared" si="133"/>
        <v>160724973.86666667</v>
      </c>
      <c r="AB559" s="7">
        <f t="shared" si="134"/>
        <v>0.776872591708013</v>
      </c>
      <c r="AC559" s="7">
        <f t="shared" si="135"/>
        <v>1.4555838048794945</v>
      </c>
      <c r="AD559" s="7">
        <f t="shared" si="136"/>
        <v>0.2984812493408616</v>
      </c>
      <c r="AE559" s="7">
        <f t="shared" si="137"/>
        <v>2.5309376459283692</v>
      </c>
    </row>
    <row r="560" spans="1:31" ht="12.75">
      <c r="A560" s="1" t="s">
        <v>1121</v>
      </c>
      <c r="B560" s="1" t="s">
        <v>1122</v>
      </c>
      <c r="C560" s="2" t="s">
        <v>1096</v>
      </c>
      <c r="D560" s="1"/>
      <c r="E560" s="3">
        <v>346167663</v>
      </c>
      <c r="F560" s="4">
        <v>98.26</v>
      </c>
      <c r="G560" s="5">
        <f t="shared" si="127"/>
        <v>0.9826</v>
      </c>
      <c r="H560" s="4">
        <v>2438026.24</v>
      </c>
      <c r="I560" s="4">
        <v>214575.99</v>
      </c>
      <c r="J560" s="6">
        <v>0</v>
      </c>
      <c r="K560" s="4">
        <v>70499.61</v>
      </c>
      <c r="L560" s="6">
        <f t="shared" si="128"/>
        <v>2723101.8400000003</v>
      </c>
      <c r="M560" s="4">
        <v>4885387</v>
      </c>
      <c r="N560" s="4">
        <v>0</v>
      </c>
      <c r="O560" s="4">
        <v>0</v>
      </c>
      <c r="P560" s="6">
        <f t="shared" si="141"/>
        <v>4885387</v>
      </c>
      <c r="Q560" s="4">
        <v>846480.65</v>
      </c>
      <c r="R560" s="4">
        <v>0</v>
      </c>
      <c r="S560" s="6">
        <f t="shared" si="129"/>
        <v>846480.65</v>
      </c>
      <c r="T560" s="6">
        <f t="shared" si="130"/>
        <v>8454969.49</v>
      </c>
      <c r="U560" s="7">
        <f t="shared" si="131"/>
        <v>0.24452909398414838</v>
      </c>
      <c r="V560" s="7">
        <f t="shared" si="138"/>
        <v>1.4112776906027757</v>
      </c>
      <c r="W560" s="7">
        <f t="shared" si="139"/>
        <v>0.7866424657926527</v>
      </c>
      <c r="X560" s="7">
        <f t="shared" si="140"/>
        <v>2.442449250379577</v>
      </c>
      <c r="Y560" s="36">
        <v>140446.91536614645</v>
      </c>
      <c r="Z560" s="36">
        <f t="shared" si="132"/>
        <v>3430.344631541683</v>
      </c>
      <c r="AA560" s="6">
        <f t="shared" si="133"/>
        <v>352297641.9702829</v>
      </c>
      <c r="AB560" s="7">
        <f t="shared" si="134"/>
        <v>0.7729548868878605</v>
      </c>
      <c r="AC560" s="7">
        <f t="shared" si="135"/>
        <v>1.3867214587862877</v>
      </c>
      <c r="AD560" s="7">
        <f t="shared" si="136"/>
        <v>0.2402742877488242</v>
      </c>
      <c r="AE560" s="7">
        <f t="shared" si="137"/>
        <v>2.3999506334229723</v>
      </c>
    </row>
    <row r="561" spans="1:31" ht="12.75">
      <c r="A561" s="1" t="s">
        <v>1123</v>
      </c>
      <c r="B561" s="1" t="s">
        <v>228</v>
      </c>
      <c r="C561" s="2" t="s">
        <v>1096</v>
      </c>
      <c r="D561" s="1"/>
      <c r="E561" s="3">
        <v>298013673</v>
      </c>
      <c r="F561" s="4">
        <v>80.01</v>
      </c>
      <c r="G561" s="5">
        <f t="shared" si="127"/>
        <v>0.8001</v>
      </c>
      <c r="H561" s="4">
        <v>2529229.3</v>
      </c>
      <c r="I561" s="4">
        <v>220480.78</v>
      </c>
      <c r="J561" s="6">
        <v>0</v>
      </c>
      <c r="K561" s="4">
        <v>72439.65</v>
      </c>
      <c r="L561" s="6">
        <f t="shared" si="128"/>
        <v>2822149.7299999995</v>
      </c>
      <c r="M561" s="4">
        <v>3282240</v>
      </c>
      <c r="N561" s="4">
        <v>2898154.46</v>
      </c>
      <c r="O561" s="4">
        <v>0</v>
      </c>
      <c r="P561" s="6">
        <f t="shared" si="141"/>
        <v>6180394.46</v>
      </c>
      <c r="Q561" s="4">
        <v>1418372</v>
      </c>
      <c r="R561" s="4">
        <v>59603</v>
      </c>
      <c r="S561" s="6">
        <f t="shared" si="129"/>
        <v>1477975</v>
      </c>
      <c r="T561" s="6">
        <f t="shared" si="130"/>
        <v>10480519.19</v>
      </c>
      <c r="U561" s="7">
        <f t="shared" si="131"/>
        <v>0.49594201001643307</v>
      </c>
      <c r="V561" s="7">
        <f t="shared" si="138"/>
        <v>2.0738627183726566</v>
      </c>
      <c r="W561" s="7">
        <f t="shared" si="139"/>
        <v>0.9469866605751338</v>
      </c>
      <c r="X561" s="7">
        <f t="shared" si="140"/>
        <v>3.5167913889642235</v>
      </c>
      <c r="Y561" s="36">
        <v>118872.72972972973</v>
      </c>
      <c r="Z561" s="36">
        <f t="shared" si="132"/>
        <v>4180.50592296185</v>
      </c>
      <c r="AA561" s="6">
        <f t="shared" si="133"/>
        <v>372470532.4334458</v>
      </c>
      <c r="AB561" s="7">
        <f t="shared" si="134"/>
        <v>0.7576840271261647</v>
      </c>
      <c r="AC561" s="7">
        <f t="shared" si="135"/>
        <v>1.6592975609699627</v>
      </c>
      <c r="AD561" s="7">
        <f t="shared" si="136"/>
        <v>0.3808011309601892</v>
      </c>
      <c r="AE561" s="7">
        <f t="shared" si="137"/>
        <v>2.813784790310275</v>
      </c>
    </row>
    <row r="562" spans="1:31" ht="12.75">
      <c r="A562" s="1" t="s">
        <v>1124</v>
      </c>
      <c r="B562" s="1" t="s">
        <v>1125</v>
      </c>
      <c r="C562" s="2" t="s">
        <v>1096</v>
      </c>
      <c r="D562" s="1"/>
      <c r="E562" s="3">
        <v>89972752</v>
      </c>
      <c r="F562" s="4">
        <v>95.48</v>
      </c>
      <c r="G562" s="5">
        <f t="shared" si="127"/>
        <v>0.9548000000000001</v>
      </c>
      <c r="H562" s="4">
        <v>665299.48</v>
      </c>
      <c r="I562" s="4">
        <v>57547.47</v>
      </c>
      <c r="J562" s="6">
        <v>0</v>
      </c>
      <c r="K562" s="4">
        <v>18907.4</v>
      </c>
      <c r="L562" s="6">
        <f t="shared" si="128"/>
        <v>741754.35</v>
      </c>
      <c r="M562" s="4">
        <v>986853</v>
      </c>
      <c r="N562" s="4">
        <v>0</v>
      </c>
      <c r="O562" s="4">
        <v>0</v>
      </c>
      <c r="P562" s="6">
        <f t="shared" si="141"/>
        <v>986853</v>
      </c>
      <c r="Q562" s="4">
        <v>260000</v>
      </c>
      <c r="R562" s="4">
        <v>0</v>
      </c>
      <c r="S562" s="6">
        <f t="shared" si="129"/>
        <v>260000</v>
      </c>
      <c r="T562" s="6">
        <f t="shared" si="130"/>
        <v>1988607.35</v>
      </c>
      <c r="U562" s="7">
        <f t="shared" si="131"/>
        <v>0.2889763780927808</v>
      </c>
      <c r="V562" s="7">
        <f t="shared" si="138"/>
        <v>1.0968354063461347</v>
      </c>
      <c r="W562" s="7">
        <f t="shared" si="139"/>
        <v>0.8244210980675573</v>
      </c>
      <c r="X562" s="7">
        <f t="shared" si="140"/>
        <v>2.2102328825064728</v>
      </c>
      <c r="Y562" s="36">
        <v>101869.80609418283</v>
      </c>
      <c r="Z562" s="36">
        <f t="shared" si="132"/>
        <v>2251.5599516392117</v>
      </c>
      <c r="AA562" s="6">
        <f t="shared" si="133"/>
        <v>94232040.21784666</v>
      </c>
      <c r="AB562" s="7">
        <f t="shared" si="134"/>
        <v>0.7871572644349036</v>
      </c>
      <c r="AC562" s="7">
        <f t="shared" si="135"/>
        <v>1.0472584459792895</v>
      </c>
      <c r="AD562" s="7">
        <f t="shared" si="136"/>
        <v>0.27591464580298714</v>
      </c>
      <c r="AE562" s="7">
        <f t="shared" si="137"/>
        <v>2.1103303562171805</v>
      </c>
    </row>
    <row r="563" spans="1:31" ht="12.75">
      <c r="A563" s="1" t="s">
        <v>1126</v>
      </c>
      <c r="B563" s="1" t="s">
        <v>1127</v>
      </c>
      <c r="C563" s="2" t="s">
        <v>1096</v>
      </c>
      <c r="D563" s="1"/>
      <c r="E563" s="3">
        <v>541356301</v>
      </c>
      <c r="F563" s="4">
        <v>99.81</v>
      </c>
      <c r="G563" s="5">
        <f t="shared" si="127"/>
        <v>0.9981</v>
      </c>
      <c r="H563" s="4">
        <v>3707673.98</v>
      </c>
      <c r="I563" s="10">
        <v>0</v>
      </c>
      <c r="J563" s="6">
        <v>0</v>
      </c>
      <c r="K563" s="4">
        <v>106560.97</v>
      </c>
      <c r="L563" s="6">
        <f t="shared" si="128"/>
        <v>3814234.95</v>
      </c>
      <c r="M563" s="4">
        <v>6357211</v>
      </c>
      <c r="N563" s="4">
        <v>0</v>
      </c>
      <c r="O563" s="4">
        <v>0</v>
      </c>
      <c r="P563" s="6">
        <f t="shared" si="141"/>
        <v>6357211</v>
      </c>
      <c r="Q563" s="4">
        <v>4411310.07</v>
      </c>
      <c r="R563" s="4">
        <v>0</v>
      </c>
      <c r="S563" s="6">
        <f t="shared" si="129"/>
        <v>4411310.07</v>
      </c>
      <c r="T563" s="6">
        <f t="shared" si="130"/>
        <v>14582756.02</v>
      </c>
      <c r="U563" s="7">
        <f t="shared" si="131"/>
        <v>0.8148626074641366</v>
      </c>
      <c r="V563" s="7">
        <f t="shared" si="138"/>
        <v>1.1743118142814413</v>
      </c>
      <c r="W563" s="7">
        <f t="shared" si="139"/>
        <v>0.7045701588684381</v>
      </c>
      <c r="X563" s="7">
        <f t="shared" si="140"/>
        <v>2.693744580614016</v>
      </c>
      <c r="Y563" s="36">
        <v>85791.85836716283</v>
      </c>
      <c r="Z563" s="36">
        <f t="shared" si="132"/>
        <v>2311.0135353735013</v>
      </c>
      <c r="AA563" s="6">
        <f t="shared" si="133"/>
        <v>542386835.9883779</v>
      </c>
      <c r="AB563" s="7">
        <f t="shared" si="134"/>
        <v>0.703231475566588</v>
      </c>
      <c r="AC563" s="7">
        <f t="shared" si="135"/>
        <v>1.1720806218343065</v>
      </c>
      <c r="AD563" s="7">
        <f t="shared" si="136"/>
        <v>0.8133143685099549</v>
      </c>
      <c r="AE563" s="7">
        <f t="shared" si="137"/>
        <v>2.688626465910849</v>
      </c>
    </row>
    <row r="564" spans="1:31" ht="12.75">
      <c r="A564" s="1" t="s">
        <v>1128</v>
      </c>
      <c r="B564" s="1" t="s">
        <v>1129</v>
      </c>
      <c r="C564" s="2" t="s">
        <v>1096</v>
      </c>
      <c r="D564" s="1"/>
      <c r="E564" s="3">
        <v>245690383</v>
      </c>
      <c r="F564" s="4">
        <v>97.94</v>
      </c>
      <c r="G564" s="5">
        <f t="shared" si="127"/>
        <v>0.9793999999999999</v>
      </c>
      <c r="H564" s="4">
        <v>1764124.17</v>
      </c>
      <c r="I564" s="4">
        <v>152168.7</v>
      </c>
      <c r="J564" s="6">
        <v>0</v>
      </c>
      <c r="K564" s="4">
        <v>49995.5</v>
      </c>
      <c r="L564" s="6">
        <f t="shared" si="128"/>
        <v>1966288.3699999999</v>
      </c>
      <c r="M564" s="4">
        <v>3015938</v>
      </c>
      <c r="N564" s="4">
        <v>0</v>
      </c>
      <c r="O564" s="4">
        <v>0</v>
      </c>
      <c r="P564" s="6">
        <f t="shared" si="141"/>
        <v>3015938</v>
      </c>
      <c r="Q564" s="4">
        <v>1230609</v>
      </c>
      <c r="R564" s="4">
        <v>49138</v>
      </c>
      <c r="S564" s="6">
        <f t="shared" si="129"/>
        <v>1279747</v>
      </c>
      <c r="T564" s="6">
        <f t="shared" si="130"/>
        <v>6261973.37</v>
      </c>
      <c r="U564" s="7">
        <f t="shared" si="131"/>
        <v>0.5208779376602625</v>
      </c>
      <c r="V564" s="7">
        <f t="shared" si="138"/>
        <v>1.2275360407574438</v>
      </c>
      <c r="W564" s="7">
        <f t="shared" si="139"/>
        <v>0.8003114920456614</v>
      </c>
      <c r="X564" s="7">
        <f t="shared" si="140"/>
        <v>2.548725470463368</v>
      </c>
      <c r="Y564" s="36">
        <v>118974.56993268512</v>
      </c>
      <c r="Z564" s="36">
        <f t="shared" si="132"/>
        <v>3032.3351672485974</v>
      </c>
      <c r="AA564" s="6">
        <f t="shared" si="133"/>
        <v>250858059.0157239</v>
      </c>
      <c r="AB564" s="7">
        <f t="shared" si="134"/>
        <v>0.7838250753095207</v>
      </c>
      <c r="AC564" s="7">
        <f t="shared" si="135"/>
        <v>1.2022487983178405</v>
      </c>
      <c r="AD564" s="7">
        <f t="shared" si="136"/>
        <v>0.490559882679657</v>
      </c>
      <c r="AE564" s="7">
        <f t="shared" si="137"/>
        <v>2.4962217257718224</v>
      </c>
    </row>
    <row r="565" spans="1:31" ht="12.75">
      <c r="A565" s="1" t="s">
        <v>1130</v>
      </c>
      <c r="B565" s="1" t="s">
        <v>1131</v>
      </c>
      <c r="C565" s="2" t="s">
        <v>1096</v>
      </c>
      <c r="D565" s="1"/>
      <c r="E565" s="3">
        <v>274981987</v>
      </c>
      <c r="F565" s="4">
        <v>97.06</v>
      </c>
      <c r="G565" s="5">
        <f t="shared" si="127"/>
        <v>0.9706</v>
      </c>
      <c r="H565" s="4">
        <v>1969676.77</v>
      </c>
      <c r="I565" s="10">
        <v>0</v>
      </c>
      <c r="J565" s="6">
        <v>0</v>
      </c>
      <c r="K565" s="4">
        <v>56067.54</v>
      </c>
      <c r="L565" s="6">
        <f t="shared" si="128"/>
        <v>2025744.31</v>
      </c>
      <c r="M565" s="4">
        <v>2483659</v>
      </c>
      <c r="N565" s="4">
        <v>2522414.99</v>
      </c>
      <c r="O565" s="4">
        <v>0</v>
      </c>
      <c r="P565" s="6">
        <f t="shared" si="141"/>
        <v>5006073.99</v>
      </c>
      <c r="Q565" s="4">
        <v>2402418.64</v>
      </c>
      <c r="R565" s="4">
        <v>0</v>
      </c>
      <c r="S565" s="6">
        <f t="shared" si="129"/>
        <v>2402418.64</v>
      </c>
      <c r="T565" s="6">
        <f t="shared" si="130"/>
        <v>9434236.940000001</v>
      </c>
      <c r="U565" s="7">
        <f t="shared" si="131"/>
        <v>0.8736640047626101</v>
      </c>
      <c r="V565" s="7">
        <f t="shared" si="138"/>
        <v>1.8205097885193477</v>
      </c>
      <c r="W565" s="7">
        <f t="shared" si="139"/>
        <v>0.7366825485918101</v>
      </c>
      <c r="X565" s="7">
        <f t="shared" si="140"/>
        <v>3.4308563418737683</v>
      </c>
      <c r="Y565" s="36">
        <v>104389.78482446205</v>
      </c>
      <c r="Z565" s="36">
        <f t="shared" si="132"/>
        <v>3581.463552918437</v>
      </c>
      <c r="AA565" s="6">
        <f t="shared" si="133"/>
        <v>283311340.40799505</v>
      </c>
      <c r="AB565" s="7">
        <f t="shared" si="134"/>
        <v>0.715024081663211</v>
      </c>
      <c r="AC565" s="7">
        <f t="shared" si="135"/>
        <v>1.7669868007368787</v>
      </c>
      <c r="AD565" s="7">
        <f t="shared" si="136"/>
        <v>0.8479782830225895</v>
      </c>
      <c r="AE565" s="7">
        <f t="shared" si="137"/>
        <v>3.3299891654226794</v>
      </c>
    </row>
    <row r="566" spans="1:31" ht="12.75">
      <c r="A566" s="1" t="s">
        <v>1132</v>
      </c>
      <c r="B566" s="1" t="s">
        <v>183</v>
      </c>
      <c r="C566" s="2" t="s">
        <v>1096</v>
      </c>
      <c r="D566" s="1"/>
      <c r="E566" s="3">
        <v>393346325</v>
      </c>
      <c r="F566" s="4">
        <v>98.22</v>
      </c>
      <c r="G566" s="5">
        <f t="shared" si="127"/>
        <v>0.9822</v>
      </c>
      <c r="H566" s="4">
        <v>2805225.82</v>
      </c>
      <c r="I566" s="4">
        <v>242050.19</v>
      </c>
      <c r="J566" s="6">
        <v>0</v>
      </c>
      <c r="K566" s="4">
        <v>79526.34</v>
      </c>
      <c r="L566" s="6">
        <f t="shared" si="128"/>
        <v>3126802.3499999996</v>
      </c>
      <c r="M566" s="4">
        <v>3509093</v>
      </c>
      <c r="N566" s="4">
        <v>3828306.91</v>
      </c>
      <c r="O566" s="4">
        <v>0</v>
      </c>
      <c r="P566" s="6">
        <f t="shared" si="141"/>
        <v>7337399.91</v>
      </c>
      <c r="Q566" s="4">
        <v>1116883.11</v>
      </c>
      <c r="R566" s="4">
        <v>78668</v>
      </c>
      <c r="S566" s="6">
        <f t="shared" si="129"/>
        <v>1195551.11</v>
      </c>
      <c r="T566" s="6">
        <f t="shared" si="130"/>
        <v>11659753.37</v>
      </c>
      <c r="U566" s="7">
        <f t="shared" si="131"/>
        <v>0.3039436328787361</v>
      </c>
      <c r="V566" s="7">
        <f t="shared" si="138"/>
        <v>1.8653790422473122</v>
      </c>
      <c r="W566" s="7">
        <f t="shared" si="139"/>
        <v>0.7949234939464604</v>
      </c>
      <c r="X566" s="7">
        <f t="shared" si="140"/>
        <v>2.9642461690725086</v>
      </c>
      <c r="Y566" s="36">
        <v>161435.50099304866</v>
      </c>
      <c r="Z566" s="36">
        <f t="shared" si="132"/>
        <v>4785.345653709456</v>
      </c>
      <c r="AA566" s="6">
        <f t="shared" si="133"/>
        <v>400474776.01303196</v>
      </c>
      <c r="AB566" s="7">
        <f t="shared" si="134"/>
        <v>0.7807738557542134</v>
      </c>
      <c r="AC566" s="7">
        <f t="shared" si="135"/>
        <v>1.8321752952953103</v>
      </c>
      <c r="AD566" s="7">
        <f t="shared" si="136"/>
        <v>0.2788897520885698</v>
      </c>
      <c r="AE566" s="7">
        <f t="shared" si="137"/>
        <v>2.911482587263018</v>
      </c>
    </row>
    <row r="567" spans="1:31" ht="12.75">
      <c r="A567" s="1" t="s">
        <v>1133</v>
      </c>
      <c r="B567" s="1" t="s">
        <v>1134</v>
      </c>
      <c r="C567" s="2" t="s">
        <v>1096</v>
      </c>
      <c r="D567" s="1"/>
      <c r="E567" s="3">
        <v>322915286</v>
      </c>
      <c r="F567" s="4">
        <v>89.74</v>
      </c>
      <c r="G567" s="5">
        <f t="shared" si="127"/>
        <v>0.8974</v>
      </c>
      <c r="H567" s="4">
        <v>2364974.68</v>
      </c>
      <c r="I567" s="4">
        <v>216878.11</v>
      </c>
      <c r="J567" s="6">
        <v>0</v>
      </c>
      <c r="K567" s="4">
        <v>71255.73</v>
      </c>
      <c r="L567" s="6">
        <f t="shared" si="128"/>
        <v>2653108.52</v>
      </c>
      <c r="M567" s="4">
        <v>3716884</v>
      </c>
      <c r="N567" s="4">
        <v>0</v>
      </c>
      <c r="O567" s="4">
        <v>0</v>
      </c>
      <c r="P567" s="6">
        <f t="shared" si="141"/>
        <v>3716884</v>
      </c>
      <c r="Q567" s="4">
        <v>0</v>
      </c>
      <c r="R567" s="4">
        <v>64583</v>
      </c>
      <c r="S567" s="6">
        <f t="shared" si="129"/>
        <v>64583</v>
      </c>
      <c r="T567" s="6">
        <f t="shared" si="130"/>
        <v>6434575.52</v>
      </c>
      <c r="U567" s="7">
        <f t="shared" si="131"/>
        <v>0.019999982286375877</v>
      </c>
      <c r="V567" s="7">
        <f t="shared" si="138"/>
        <v>1.1510399665626236</v>
      </c>
      <c r="W567" s="7">
        <f t="shared" si="139"/>
        <v>0.8216113126338652</v>
      </c>
      <c r="X567" s="7">
        <f t="shared" si="140"/>
        <v>1.9926512614828644</v>
      </c>
      <c r="Y567" s="36">
        <v>143274.6218487395</v>
      </c>
      <c r="Z567" s="36">
        <f t="shared" si="132"/>
        <v>2854.9635596537114</v>
      </c>
      <c r="AA567" s="6">
        <f t="shared" si="133"/>
        <v>359834283.48562515</v>
      </c>
      <c r="AB567" s="7">
        <f t="shared" si="134"/>
        <v>0.7373139919576307</v>
      </c>
      <c r="AC567" s="7">
        <f t="shared" si="135"/>
        <v>1.0329432659932982</v>
      </c>
      <c r="AD567" s="7">
        <f t="shared" si="136"/>
        <v>0</v>
      </c>
      <c r="AE567" s="7">
        <f t="shared" si="137"/>
        <v>1.7882052420547225</v>
      </c>
    </row>
    <row r="569" spans="1:31" ht="12.75">
      <c r="A569" s="1"/>
      <c r="B569" s="1" t="s">
        <v>1137</v>
      </c>
      <c r="C569" s="1"/>
      <c r="D569" s="1"/>
      <c r="E569" s="2">
        <f>SUM(E2:E567)</f>
        <v>458783132188</v>
      </c>
      <c r="F569" s="6">
        <f>AVERAGEA(F2:F567)</f>
        <v>88.83079505300347</v>
      </c>
      <c r="G569" s="6">
        <f>AVERAGEA(G2:G567)</f>
        <v>0.8883079505300353</v>
      </c>
      <c r="H569" s="2">
        <f aca="true" t="shared" si="142" ref="H569:T569">SUM(H2:H567)</f>
        <v>2476940510.257</v>
      </c>
      <c r="I569" s="2">
        <f t="shared" si="142"/>
        <v>63642103.82000002</v>
      </c>
      <c r="J569" s="2">
        <f t="shared" si="142"/>
        <v>11503025.599999998</v>
      </c>
      <c r="K569" s="2">
        <f t="shared" si="142"/>
        <v>67212040.42999996</v>
      </c>
      <c r="L569" s="2">
        <f t="shared" si="142"/>
        <v>2619297680.106999</v>
      </c>
      <c r="M569" s="2">
        <f t="shared" si="142"/>
        <v>5972667625.14</v>
      </c>
      <c r="N569" s="2">
        <f t="shared" si="142"/>
        <v>1289953180.8400006</v>
      </c>
      <c r="O569" s="2">
        <f t="shared" si="142"/>
        <v>52637678.550000004</v>
      </c>
      <c r="P569" s="2">
        <f t="shared" si="142"/>
        <v>7315258484.529999</v>
      </c>
      <c r="Q569" s="2">
        <f t="shared" si="142"/>
        <v>3548851105.910003</v>
      </c>
      <c r="R569" s="2">
        <f t="shared" si="142"/>
        <v>16433893.08</v>
      </c>
      <c r="S569" s="2">
        <f t="shared" si="142"/>
        <v>3565284998.990003</v>
      </c>
      <c r="T569" s="2">
        <f t="shared" si="142"/>
        <v>13499841163.626987</v>
      </c>
      <c r="U569" s="7">
        <f>(S569/E569)*100</f>
        <v>0.7771177161607201</v>
      </c>
      <c r="V569" s="7">
        <f>(P569/E569)*100</f>
        <v>1.5944915955481018</v>
      </c>
      <c r="W569" s="7">
        <f>(L569/E569)*100</f>
        <v>0.5709228383387173</v>
      </c>
      <c r="X569" s="7">
        <f>(T569/E569)*100</f>
        <v>2.9425321500475365</v>
      </c>
      <c r="Y569" s="38">
        <v>144043.52659187335</v>
      </c>
      <c r="Z569" s="36">
        <f>(Y569/100)*X569</f>
        <v>4238.527080028146</v>
      </c>
      <c r="AA569" s="2">
        <f>SUM(AA2:AA567)</f>
        <v>543003929687.479</v>
      </c>
      <c r="AB569" s="7">
        <f>(L569/AA569)*100</f>
        <v>0.4823717724500653</v>
      </c>
      <c r="AC569" s="7">
        <f>(P569/AA569)*100</f>
        <v>1.3471833415165577</v>
      </c>
      <c r="AD569" s="7">
        <f>(S569/AA569)*100</f>
        <v>0.6565854875197626</v>
      </c>
      <c r="AE569" s="7">
        <f>(T569/AA569)*100</f>
        <v>2.486140601486383</v>
      </c>
    </row>
    <row r="570" spans="1:31" ht="12.75">
      <c r="A570" s="1"/>
      <c r="B570" s="1"/>
      <c r="C570" s="1"/>
      <c r="D570" s="1"/>
      <c r="E570" s="20" t="s">
        <v>2</v>
      </c>
      <c r="F570" s="19" t="s">
        <v>2</v>
      </c>
      <c r="G570" s="19" t="s">
        <v>2</v>
      </c>
      <c r="H570" s="17" t="s">
        <v>2</v>
      </c>
      <c r="I570" s="12" t="s">
        <v>1135</v>
      </c>
      <c r="J570" s="13" t="s">
        <v>1135</v>
      </c>
      <c r="K570" s="17" t="s">
        <v>2</v>
      </c>
      <c r="L570" s="19" t="s">
        <v>2</v>
      </c>
      <c r="M570" s="17" t="s">
        <v>2</v>
      </c>
      <c r="N570" s="17" t="s">
        <v>2</v>
      </c>
      <c r="O570" s="13" t="s">
        <v>1135</v>
      </c>
      <c r="P570" s="17" t="s">
        <v>2</v>
      </c>
      <c r="Q570" s="17" t="s">
        <v>2</v>
      </c>
      <c r="R570" s="13" t="s">
        <v>2</v>
      </c>
      <c r="S570" s="13" t="s">
        <v>2</v>
      </c>
      <c r="T570" s="19" t="s">
        <v>2</v>
      </c>
      <c r="U570" s="18" t="s">
        <v>2</v>
      </c>
      <c r="V570" s="18" t="s">
        <v>2</v>
      </c>
      <c r="W570" s="18" t="s">
        <v>2</v>
      </c>
      <c r="X570" s="14" t="s">
        <v>1136</v>
      </c>
      <c r="Y570" s="37"/>
      <c r="Z570" s="37"/>
      <c r="AA570" s="12" t="s">
        <v>1136</v>
      </c>
      <c r="AB570" s="14" t="s">
        <v>1136</v>
      </c>
      <c r="AC570" s="14" t="s">
        <v>1136</v>
      </c>
      <c r="AD570" s="14" t="s">
        <v>1136</v>
      </c>
      <c r="AE570" s="14" t="s">
        <v>1136</v>
      </c>
    </row>
    <row r="571" spans="1:3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6"/>
      <c r="T571" s="1"/>
      <c r="U571" s="1"/>
      <c r="V571" s="1"/>
      <c r="W571" s="1"/>
      <c r="X571" s="7" t="e">
        <f>#REF!*1371</f>
        <v>#REF!</v>
      </c>
      <c r="Y571" s="36"/>
      <c r="Z571" s="36"/>
      <c r="AA571" s="1"/>
      <c r="AB571" s="1"/>
      <c r="AC571" s="1"/>
      <c r="AD571" s="1"/>
      <c r="AE571" s="1"/>
    </row>
    <row r="572" spans="1:3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7">
        <f>X570*(137111/100)</f>
        <v>0</v>
      </c>
      <c r="Y572" s="36"/>
      <c r="Z572" s="36"/>
      <c r="AA572" s="1"/>
      <c r="AB572" s="1"/>
      <c r="AC572" s="1"/>
      <c r="AD572" s="1"/>
      <c r="AE572" s="1"/>
    </row>
    <row r="573" spans="1:3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2">
        <v>139435.889038351</v>
      </c>
      <c r="X573" s="1">
        <f>(W573/100)*X570</f>
        <v>0</v>
      </c>
      <c r="Y573" s="36"/>
      <c r="Z573" s="36"/>
      <c r="AA573" s="11"/>
      <c r="AB573" s="11"/>
      <c r="AC573" s="11"/>
      <c r="AD573" s="11"/>
      <c r="AE573" s="11"/>
    </row>
  </sheetData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4" manualBreakCount="4">
    <brk id="8" max="65535" man="1"/>
    <brk id="16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Ethel Henderson</dc:creator>
  <cp:keywords/>
  <dc:description/>
  <cp:lastModifiedBy>eugene.mccarthy</cp:lastModifiedBy>
  <cp:lastPrinted>1999-12-17T17:00:03Z</cp:lastPrinted>
  <dcterms:created xsi:type="dcterms:W3CDTF">1999-11-19T22:34:15Z</dcterms:created>
  <dcterms:modified xsi:type="dcterms:W3CDTF">2008-03-03T16:39:27Z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